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9330" activeTab="0"/>
  </bookViews>
  <sheets>
    <sheet name="Summary" sheetId="1" r:id="rId1"/>
    <sheet name="ETH" sheetId="2" r:id="rId2"/>
    <sheet name="KZN212" sheetId="3" r:id="rId3"/>
    <sheet name="KZN213" sheetId="4" r:id="rId4"/>
    <sheet name="KZN214" sheetId="5" r:id="rId5"/>
    <sheet name="KZN216" sheetId="6" r:id="rId6"/>
    <sheet name="DC21" sheetId="7" r:id="rId7"/>
    <sheet name="KZN221" sheetId="8" r:id="rId8"/>
    <sheet name="KZN222" sheetId="9" r:id="rId9"/>
    <sheet name="KZN223" sheetId="10" r:id="rId10"/>
    <sheet name="KZN224" sheetId="11" r:id="rId11"/>
    <sheet name="KZN225" sheetId="12" r:id="rId12"/>
    <sheet name="KZN226" sheetId="13" r:id="rId13"/>
    <sheet name="KZN227" sheetId="14" r:id="rId14"/>
    <sheet name="DC22" sheetId="15" r:id="rId15"/>
    <sheet name="KZN235" sheetId="16" r:id="rId16"/>
    <sheet name="KZN237" sheetId="17" r:id="rId17"/>
    <sheet name="KZN238" sheetId="18" r:id="rId18"/>
    <sheet name="DC23" sheetId="19" r:id="rId19"/>
    <sheet name="KZN241" sheetId="20" r:id="rId20"/>
    <sheet name="KZN242" sheetId="21" r:id="rId21"/>
    <sheet name="KZN244" sheetId="22" r:id="rId22"/>
    <sheet name="KZN245" sheetId="23" r:id="rId23"/>
    <sheet name="DC24" sheetId="24" r:id="rId24"/>
    <sheet name="KZN252" sheetId="25" r:id="rId25"/>
    <sheet name="KZN253" sheetId="26" r:id="rId26"/>
    <sheet name="KZN254" sheetId="27" r:id="rId27"/>
    <sheet name="DC25" sheetId="28" r:id="rId28"/>
    <sheet name="KZN261" sheetId="29" r:id="rId29"/>
    <sheet name="KZN262" sheetId="30" r:id="rId30"/>
    <sheet name="KZN263" sheetId="31" r:id="rId31"/>
    <sheet name="KZN265" sheetId="32" r:id="rId32"/>
    <sheet name="KZN266" sheetId="33" r:id="rId33"/>
    <sheet name="DC26" sheetId="34" r:id="rId34"/>
    <sheet name="KZN271" sheetId="35" r:id="rId35"/>
    <sheet name="KZN272" sheetId="36" r:id="rId36"/>
    <sheet name="KZN275" sheetId="37" r:id="rId37"/>
    <sheet name="KZN276" sheetId="38" r:id="rId38"/>
    <sheet name="DC27" sheetId="39" r:id="rId39"/>
    <sheet name="KZN281" sheetId="40" r:id="rId40"/>
    <sheet name="KZN282" sheetId="41" r:id="rId41"/>
    <sheet name="KZN284" sheetId="42" r:id="rId42"/>
    <sheet name="KZN285" sheetId="43" r:id="rId43"/>
    <sheet name="KZN286" sheetId="44" r:id="rId44"/>
    <sheet name="DC28" sheetId="45" r:id="rId45"/>
    <sheet name="KZN291" sheetId="46" r:id="rId46"/>
    <sheet name="KZN292" sheetId="47" r:id="rId47"/>
    <sheet name="KZN293" sheetId="48" r:id="rId48"/>
    <sheet name="KZN294" sheetId="49" r:id="rId49"/>
    <sheet name="DC29" sheetId="50" r:id="rId50"/>
    <sheet name="KZN433" sheetId="51" r:id="rId51"/>
    <sheet name="KZN434" sheetId="52" r:id="rId52"/>
    <sheet name="KZN435" sheetId="53" r:id="rId53"/>
    <sheet name="KZN436" sheetId="54" r:id="rId54"/>
    <sheet name="DC43" sheetId="55" r:id="rId55"/>
  </sheets>
  <definedNames>
    <definedName name="_xlnm.Print_Area" localSheetId="6">'DC21'!$A$1:$K$69</definedName>
    <definedName name="_xlnm.Print_Area" localSheetId="14">'DC22'!$A$1:$K$69</definedName>
    <definedName name="_xlnm.Print_Area" localSheetId="18">'DC23'!$A$1:$K$69</definedName>
    <definedName name="_xlnm.Print_Area" localSheetId="23">'DC24'!$A$1:$K$69</definedName>
    <definedName name="_xlnm.Print_Area" localSheetId="27">'DC25'!$A$1:$K$69</definedName>
    <definedName name="_xlnm.Print_Area" localSheetId="33">'DC26'!$A$1:$K$69</definedName>
    <definedName name="_xlnm.Print_Area" localSheetId="38">'DC27'!$A$1:$K$69</definedName>
    <definedName name="_xlnm.Print_Area" localSheetId="44">'DC28'!$A$1:$K$69</definedName>
    <definedName name="_xlnm.Print_Area" localSheetId="49">'DC29'!$A$1:$K$69</definedName>
    <definedName name="_xlnm.Print_Area" localSheetId="54">'DC43'!$A$1:$K$69</definedName>
    <definedName name="_xlnm.Print_Area" localSheetId="1">'ETH'!$A$1:$K$69</definedName>
    <definedName name="_xlnm.Print_Area" localSheetId="2">'KZN212'!$A$1:$K$69</definedName>
    <definedName name="_xlnm.Print_Area" localSheetId="3">'KZN213'!$A$1:$K$69</definedName>
    <definedName name="_xlnm.Print_Area" localSheetId="4">'KZN214'!$A$1:$K$69</definedName>
    <definedName name="_xlnm.Print_Area" localSheetId="5">'KZN216'!$A$1:$K$69</definedName>
    <definedName name="_xlnm.Print_Area" localSheetId="7">'KZN221'!$A$1:$K$69</definedName>
    <definedName name="_xlnm.Print_Area" localSheetId="8">'KZN222'!$A$1:$K$69</definedName>
    <definedName name="_xlnm.Print_Area" localSheetId="9">'KZN223'!$A$1:$K$69</definedName>
    <definedName name="_xlnm.Print_Area" localSheetId="10">'KZN224'!$A$1:$K$69</definedName>
    <definedName name="_xlnm.Print_Area" localSheetId="11">'KZN225'!$A$1:$K$69</definedName>
    <definedName name="_xlnm.Print_Area" localSheetId="12">'KZN226'!$A$1:$K$69</definedName>
    <definedName name="_xlnm.Print_Area" localSheetId="13">'KZN227'!$A$1:$K$69</definedName>
    <definedName name="_xlnm.Print_Area" localSheetId="15">'KZN235'!$A$1:$K$69</definedName>
    <definedName name="_xlnm.Print_Area" localSheetId="16">'KZN237'!$A$1:$K$69</definedName>
    <definedName name="_xlnm.Print_Area" localSheetId="17">'KZN238'!$A$1:$K$69</definedName>
    <definedName name="_xlnm.Print_Area" localSheetId="19">'KZN241'!$A$1:$K$69</definedName>
    <definedName name="_xlnm.Print_Area" localSheetId="20">'KZN242'!$A$1:$K$69</definedName>
    <definedName name="_xlnm.Print_Area" localSheetId="21">'KZN244'!$A$1:$K$69</definedName>
    <definedName name="_xlnm.Print_Area" localSheetId="22">'KZN245'!$A$1:$K$69</definedName>
    <definedName name="_xlnm.Print_Area" localSheetId="24">'KZN252'!$A$1:$K$69</definedName>
    <definedName name="_xlnm.Print_Area" localSheetId="25">'KZN253'!$A$1:$K$69</definedName>
    <definedName name="_xlnm.Print_Area" localSheetId="26">'KZN254'!$A$1:$K$69</definedName>
    <definedName name="_xlnm.Print_Area" localSheetId="28">'KZN261'!$A$1:$K$69</definedName>
    <definedName name="_xlnm.Print_Area" localSheetId="29">'KZN262'!$A$1:$K$69</definedName>
    <definedName name="_xlnm.Print_Area" localSheetId="30">'KZN263'!$A$1:$K$69</definedName>
    <definedName name="_xlnm.Print_Area" localSheetId="31">'KZN265'!$A$1:$K$69</definedName>
    <definedName name="_xlnm.Print_Area" localSheetId="32">'KZN266'!$A$1:$K$69</definedName>
    <definedName name="_xlnm.Print_Area" localSheetId="34">'KZN271'!$A$1:$K$69</definedName>
    <definedName name="_xlnm.Print_Area" localSheetId="35">'KZN272'!$A$1:$K$69</definedName>
    <definedName name="_xlnm.Print_Area" localSheetId="36">'KZN275'!$A$1:$K$69</definedName>
    <definedName name="_xlnm.Print_Area" localSheetId="37">'KZN276'!$A$1:$K$69</definedName>
    <definedName name="_xlnm.Print_Area" localSheetId="39">'KZN281'!$A$1:$K$69</definedName>
    <definedName name="_xlnm.Print_Area" localSheetId="40">'KZN282'!$A$1:$K$69</definedName>
    <definedName name="_xlnm.Print_Area" localSheetId="41">'KZN284'!$A$1:$K$69</definedName>
    <definedName name="_xlnm.Print_Area" localSheetId="42">'KZN285'!$A$1:$K$69</definedName>
    <definedName name="_xlnm.Print_Area" localSheetId="43">'KZN286'!$A$1:$K$69</definedName>
    <definedName name="_xlnm.Print_Area" localSheetId="45">'KZN291'!$A$1:$K$69</definedName>
    <definedName name="_xlnm.Print_Area" localSheetId="46">'KZN292'!$A$1:$K$69</definedName>
    <definedName name="_xlnm.Print_Area" localSheetId="47">'KZN293'!$A$1:$K$69</definedName>
    <definedName name="_xlnm.Print_Area" localSheetId="48">'KZN294'!$A$1:$K$69</definedName>
    <definedName name="_xlnm.Print_Area" localSheetId="50">'KZN433'!$A$1:$K$69</definedName>
    <definedName name="_xlnm.Print_Area" localSheetId="51">'KZN434'!$A$1:$K$69</definedName>
    <definedName name="_xlnm.Print_Area" localSheetId="52">'KZN435'!$A$1:$K$69</definedName>
    <definedName name="_xlnm.Print_Area" localSheetId="53">'KZN436'!$A$1:$K$69</definedName>
    <definedName name="_xlnm.Print_Area" localSheetId="0">'Summary'!$A$1:$K$69</definedName>
  </definedNames>
  <calcPr fullCalcOnLoad="1"/>
</workbook>
</file>

<file path=xl/sharedStrings.xml><?xml version="1.0" encoding="utf-8"?>
<sst xmlns="http://schemas.openxmlformats.org/spreadsheetml/2006/main" count="4840" uniqueCount="140">
  <si>
    <t>Kwazulu-Natal: eThekwini(ETH) - Table A1 Budget Summary for 4th Quarter ended 30 June 2020 (Figures Finalised as at 2020/10/30)</t>
  </si>
  <si>
    <t>Description</t>
  </si>
  <si>
    <t>2016/17</t>
  </si>
  <si>
    <t>2017/18</t>
  </si>
  <si>
    <t>2018/19</t>
  </si>
  <si>
    <t>Current year 2019/20</t>
  </si>
  <si>
    <t>2020/21 Medium Term Revenue &amp; Expenditure Framework</t>
  </si>
  <si>
    <t>R thousands</t>
  </si>
  <si>
    <t>Audited Outcome (BR)</t>
  </si>
  <si>
    <t>Audited Outcome</t>
  </si>
  <si>
    <t>Original Budget</t>
  </si>
  <si>
    <t>Adjusted Budget</t>
  </si>
  <si>
    <t>Full Year Forecast</t>
  </si>
  <si>
    <t>Pre-audit Outcome</t>
  </si>
  <si>
    <t>Budget Year 2020/21</t>
  </si>
  <si>
    <t>Budget Year 2021/22</t>
  </si>
  <si>
    <t>Budget Year 2022/23</t>
  </si>
  <si>
    <t>Financial Performance</t>
  </si>
  <si>
    <t>Property rates</t>
  </si>
  <si>
    <t>Service charges</t>
  </si>
  <si>
    <t>Investment revenue</t>
  </si>
  <si>
    <t>Transfers and subsidies</t>
  </si>
  <si>
    <t>Other own revenue</t>
  </si>
  <si>
    <t>Employee costs</t>
  </si>
  <si>
    <t>Remuneration of councillors</t>
  </si>
  <si>
    <t>Finance charges</t>
  </si>
  <si>
    <t>Materials and bulk purchases</t>
  </si>
  <si>
    <t>Other expenditure</t>
  </si>
  <si>
    <t>Total Expenditure</t>
  </si>
  <si>
    <t>Surplus/(Deficit)</t>
  </si>
  <si>
    <t>Transfers and subsidies - capital (monetary allocations) (National / Provincial and District)</t>
  </si>
  <si>
    <t>Share of surplus/ (deficit) of associate</t>
  </si>
  <si>
    <t>Surplus/(Deficit) for the year</t>
  </si>
  <si>
    <t>Capital expenditure</t>
  </si>
  <si>
    <t>Transfers recognised - capital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</si>
  <si>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</si>
  <si>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</si>
  <si>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</si>
  <si>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</si>
  <si>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</si>
  <si>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</si>
  <si>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</si>
  <si>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</si>
  <si>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</si>
  <si>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</si>
  <si>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</si>
  <si>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</si>
  <si>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</si>
  <si>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</si>
  <si>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Cash backing/surplus reconciliation</t>
  </si>
  <si>
    <t>Cash and investments available</t>
  </si>
  <si>
    <t>Application of cash and investments</t>
  </si>
  <si>
    <t>Balance - surplus (shortfall)</t>
  </si>
  <si>
    <t>Asset management</t>
  </si>
  <si>
    <t>Asset register summary (WDV)</t>
  </si>
  <si>
    <t>Depreciation</t>
  </si>
  <si>
    <t>Renewal and Upgrading of Existing Assets</t>
  </si>
  <si>
    <t>Repairs and Maintenance</t>
  </si>
  <si>
    <t>Free services</t>
  </si>
  <si>
    <t>Cost of Free Basic Services provided</t>
  </si>
  <si>
    <t>Revenue cost of free services provided</t>
  </si>
  <si>
    <t>Households below minimum service level</t>
  </si>
  <si>
    <t>Water:</t>
  </si>
  <si>
    <t>Sanitation/sewerage:</t>
  </si>
  <si>
    <t>Energy:</t>
  </si>
  <si>
    <t>Refuse:</t>
  </si>
  <si>
    <t>A4_5_20</t>
  </si>
  <si>
    <t>A6_15</t>
  </si>
  <si>
    <t>A6_32</t>
  </si>
  <si>
    <t>A6_8</t>
  </si>
  <si>
    <t>A6_9</t>
  </si>
  <si>
    <t>A6_10</t>
  </si>
  <si>
    <t>A7_6_20</t>
  </si>
  <si>
    <t>A8_11_17</t>
  </si>
  <si>
    <t>A8_38</t>
  </si>
  <si>
    <t>Kwazulu-Natal: Umdoni(KZN212) - Table A1 Budget Summary for 4th Quarter ended 30 June 2020 (Figures Finalised as at 2020/10/30)</t>
  </si>
  <si>
    <t>Kwazulu-Natal: Umzumbe(KZN213) - Table A1 Budget Summary for 4th Quarter ended 30 June 2020 (Figures Finalised as at 2020/10/30)</t>
  </si>
  <si>
    <t>Kwazulu-Natal: uMuziwabantu(KZN214) - Table A1 Budget Summary for 4th Quarter ended 30 June 2020 (Figures Finalised as at 2020/10/30)</t>
  </si>
  <si>
    <t>Kwazulu-Natal: Ray Nkonyeni(KZN216) - Table A1 Budget Summary for 4th Quarter ended 30 June 2020 (Figures Finalised as at 2020/10/30)</t>
  </si>
  <si>
    <t>Kwazulu-Natal: Ugu(DC21) - Table A1 Budget Summary for 4th Quarter ended 30 June 2020 (Figures Finalised as at 2020/10/30)</t>
  </si>
  <si>
    <t>Kwazulu-Natal: uMshwathi(KZN221) - Table A1 Budget Summary for 4th Quarter ended 30 June 2020 (Figures Finalised as at 2020/10/30)</t>
  </si>
  <si>
    <t>Kwazulu-Natal: uMngeni(KZN222) - Table A1 Budget Summary for 4th Quarter ended 30 June 2020 (Figures Finalised as at 2020/10/30)</t>
  </si>
  <si>
    <t>Kwazulu-Natal: Mpofana(KZN223) - Table A1 Budget Summary for 4th Quarter ended 30 June 2020 (Figures Finalised as at 2020/10/30)</t>
  </si>
  <si>
    <t>Kwazulu-Natal: Impendle(KZN224) - Table A1 Budget Summary for 4th Quarter ended 30 June 2020 (Figures Finalised as at 2020/10/30)</t>
  </si>
  <si>
    <t>Kwazulu-Natal: Msunduzi(KZN225) - Table A1 Budget Summary for 4th Quarter ended 30 June 2020 (Figures Finalised as at 2020/10/30)</t>
  </si>
  <si>
    <t>Kwazulu-Natal: Mkhambathini(KZN226) - Table A1 Budget Summary for 4th Quarter ended 30 June 2020 (Figures Finalised as at 2020/10/30)</t>
  </si>
  <si>
    <t>Kwazulu-Natal: Richmond(KZN227) - Table A1 Budget Summary for 4th Quarter ended 30 June 2020 (Figures Finalised as at 2020/10/30)</t>
  </si>
  <si>
    <t>Kwazulu-Natal: uMgungundlovu(DC22) - Table A1 Budget Summary for 4th Quarter ended 30 June 2020 (Figures Finalised as at 2020/10/30)</t>
  </si>
  <si>
    <t>Kwazulu-Natal: Okhahlamba(KZN235) - Table A1 Budget Summary for 4th Quarter ended 30 June 2020 (Figures Finalised as at 2020/10/30)</t>
  </si>
  <si>
    <t>Kwazulu-Natal: Inkosi Langalibalele(KZN237) - Table A1 Budget Summary for 4th Quarter ended 30 June 2020 (Figures Finalised as at 2020/10/30)</t>
  </si>
  <si>
    <t>Kwazulu-Natal: Alfred Duma(KZN238) - Table A1 Budget Summary for 4th Quarter ended 30 June 2020 (Figures Finalised as at 2020/10/30)</t>
  </si>
  <si>
    <t>Kwazulu-Natal: Uthukela(DC23) - Table A1 Budget Summary for 4th Quarter ended 30 June 2020 (Figures Finalised as at 2020/10/30)</t>
  </si>
  <si>
    <t>Kwazulu-Natal: Endumeni(KZN241) - Table A1 Budget Summary for 4th Quarter ended 30 June 2020 (Figures Finalised as at 2020/10/30)</t>
  </si>
  <si>
    <t>Kwazulu-Natal: Nquthu(KZN242) - Table A1 Budget Summary for 4th Quarter ended 30 June 2020 (Figures Finalised as at 2020/10/30)</t>
  </si>
  <si>
    <t>Kwazulu-Natal: Msinga(KZN244) - Table A1 Budget Summary for 4th Quarter ended 30 June 2020 (Figures Finalised as at 2020/10/30)</t>
  </si>
  <si>
    <t>Kwazulu-Natal: Umvoti(KZN245) - Table A1 Budget Summary for 4th Quarter ended 30 June 2020 (Figures Finalised as at 2020/10/30)</t>
  </si>
  <si>
    <t>Kwazulu-Natal: Umzinyathi(DC24) - Table A1 Budget Summary for 4th Quarter ended 30 June 2020 (Figures Finalised as at 2020/10/30)</t>
  </si>
  <si>
    <t>Kwazulu-Natal: Newcastle(KZN252) - Table A1 Budget Summary for 4th Quarter ended 30 June 2020 (Figures Finalised as at 2020/10/30)</t>
  </si>
  <si>
    <t>Kwazulu-Natal: Emadlangeni(KZN253) - Table A1 Budget Summary for 4th Quarter ended 30 June 2020 (Figures Finalised as at 2020/10/30)</t>
  </si>
  <si>
    <t>Kwazulu-Natal: Dannhauser(KZN254) - Table A1 Budget Summary for 4th Quarter ended 30 June 2020 (Figures Finalised as at 2020/10/30)</t>
  </si>
  <si>
    <t>Kwazulu-Natal: Amajuba(DC25) - Table A1 Budget Summary for 4th Quarter ended 30 June 2020 (Figures Finalised as at 2020/10/30)</t>
  </si>
  <si>
    <t>Kwazulu-Natal: eDumbe(KZN261) - Table A1 Budget Summary for 4th Quarter ended 30 June 2020 (Figures Finalised as at 2020/10/30)</t>
  </si>
  <si>
    <t>Kwazulu-Natal: uPhongolo(KZN262) - Table A1 Budget Summary for 4th Quarter ended 30 June 2020 (Figures Finalised as at 2020/10/30)</t>
  </si>
  <si>
    <t>Kwazulu-Natal: Abaqulusi(KZN263) - Table A1 Budget Summary for 4th Quarter ended 30 June 2020 (Figures Finalised as at 2020/10/30)</t>
  </si>
  <si>
    <t>Kwazulu-Natal: Nongoma(KZN265) - Table A1 Budget Summary for 4th Quarter ended 30 June 2020 (Figures Finalised as at 2020/10/30)</t>
  </si>
  <si>
    <t>Kwazulu-Natal: Ulundi(KZN266) - Table A1 Budget Summary for 4th Quarter ended 30 June 2020 (Figures Finalised as at 2020/10/30)</t>
  </si>
  <si>
    <t>Kwazulu-Natal: Zululand(DC26) - Table A1 Budget Summary for 4th Quarter ended 30 June 2020 (Figures Finalised as at 2020/10/30)</t>
  </si>
  <si>
    <t>Kwazulu-Natal: Umhlabuyalingana(KZN271) - Table A1 Budget Summary for 4th Quarter ended 30 June 2020 (Figures Finalised as at 2020/10/30)</t>
  </si>
  <si>
    <t>Kwazulu-Natal: Jozini(KZN272) - Table A1 Budget Summary for 4th Quarter ended 30 June 2020 (Figures Finalised as at 2020/10/30)</t>
  </si>
  <si>
    <t>Kwazulu-Natal: Mtubatuba(KZN275) - Table A1 Budget Summary for 4th Quarter ended 30 June 2020 (Figures Finalised as at 2020/10/30)</t>
  </si>
  <si>
    <t>Kwazulu-Natal: Hlabisa Big Five(KZN276) - Table A1 Budget Summary for 4th Quarter ended 30 June 2020 (Figures Finalised as at 2020/10/30)</t>
  </si>
  <si>
    <t>Kwazulu-Natal: Umkhanyakude(DC27) - Table A1 Budget Summary for 4th Quarter ended 30 June 2020 (Figures Finalised as at 2020/10/30)</t>
  </si>
  <si>
    <t>Kwazulu-Natal: Mfolozi(KZN281) - Table A1 Budget Summary for 4th Quarter ended 30 June 2020 (Figures Finalised as at 2020/10/30)</t>
  </si>
  <si>
    <t>Kwazulu-Natal: uMhlathuze(KZN282) - Table A1 Budget Summary for 4th Quarter ended 30 June 2020 (Figures Finalised as at 2020/10/30)</t>
  </si>
  <si>
    <t>Kwazulu-Natal: uMlalazi(KZN284) - Table A1 Budget Summary for 4th Quarter ended 30 June 2020 (Figures Finalised as at 2020/10/30)</t>
  </si>
  <si>
    <t>Kwazulu-Natal: Mthonjaneni(KZN285) - Table A1 Budget Summary for 4th Quarter ended 30 June 2020 (Figures Finalised as at 2020/10/30)</t>
  </si>
  <si>
    <t>Kwazulu-Natal: Nkandla(KZN286) - Table A1 Budget Summary for 4th Quarter ended 30 June 2020 (Figures Finalised as at 2020/10/30)</t>
  </si>
  <si>
    <t>Kwazulu-Natal: King Cetshwayo(DC28) - Table A1 Budget Summary for 4th Quarter ended 30 June 2020 (Figures Finalised as at 2020/10/30)</t>
  </si>
  <si>
    <t>Kwazulu-Natal: Mandeni(KZN291) - Table A1 Budget Summary for 4th Quarter ended 30 June 2020 (Figures Finalised as at 2020/10/30)</t>
  </si>
  <si>
    <t>Kwazulu-Natal: KwaDukuza(KZN292) - Table A1 Budget Summary for 4th Quarter ended 30 June 2020 (Figures Finalised as at 2020/10/30)</t>
  </si>
  <si>
    <t>Kwazulu-Natal: Ndwedwe(KZN293) - Table A1 Budget Summary for 4th Quarter ended 30 June 2020 (Figures Finalised as at 2020/10/30)</t>
  </si>
  <si>
    <t>Kwazulu-Natal: Maphumulo(KZN294) - Table A1 Budget Summary for 4th Quarter ended 30 June 2020 (Figures Finalised as at 2020/10/30)</t>
  </si>
  <si>
    <t>Kwazulu-Natal: iLembe(DC29) - Table A1 Budget Summary for 4th Quarter ended 30 June 2020 (Figures Finalised as at 2020/10/30)</t>
  </si>
  <si>
    <t>Kwazulu-Natal: Greater Kokstad(KZN433) - Table A1 Budget Summary for 4th Quarter ended 30 June 2020 (Figures Finalised as at 2020/10/30)</t>
  </si>
  <si>
    <t>Kwazulu-Natal: Ubuhlebezwe(KZN434) - Table A1 Budget Summary for 4th Quarter ended 30 June 2020 (Figures Finalised as at 2020/10/30)</t>
  </si>
  <si>
    <t>Kwazulu-Natal: Umzimkhulu(KZN435) - Table A1 Budget Summary for 4th Quarter ended 30 June 2020 (Figures Finalised as at 2020/10/30)</t>
  </si>
  <si>
    <t>Kwazulu-Natal: Dr Nkosazana Dlamini Zuma(KZN436) - Table A1 Budget Summary for 4th Quarter ended 30 June 2020 (Figures Finalised as at 2020/10/30)</t>
  </si>
  <si>
    <t>Kwazulu-Natal: Harry Gwala(DC43) - Table A1 Budget Summary for 4th Quarter ended 30 June 2020 (Figures Finalised as at 2020/10/30)</t>
  </si>
  <si>
    <t>Summary - Table A1 Budget Summary for 4th Quarter ended 30 June 2020 (Figures Finalised as at 2020/10/30)</t>
  </si>
  <si>
    <t>Total Revenue (excluding capital transfers and contributions)</t>
  </si>
  <si>
    <t>Depreciation &amp; asset impairment</t>
  </si>
  <si>
    <t>Transfers and subsidies - capital (monetary allocations) (Nat / Prov Departm Agencies, Households, Non-profit Institutions, Private Enterprises, Public Corporatons, Higher Educ Institutions) &amp; Transfers and subsidies - capital (in-kind - all)</t>
  </si>
  <si>
    <t>Surplus/(Deficit) after capital transfers &amp; contributions</t>
  </si>
  <si>
    <t>Capital expenditure &amp; funds sources</t>
  </si>
  <si>
    <t>SA10_10</t>
  </si>
  <si>
    <t>SA10_53</t>
  </si>
  <si>
    <t>SA10_54</t>
  </si>
  <si>
    <t>SA10_55</t>
  </si>
  <si>
    <t>SA10_84</t>
  </si>
  <si>
    <t>A8_18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</si>
</sst>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#,##0_);\(##,##0\);0_)"/>
    <numFmt numFmtId="177" formatCode="_(* #,##0,,_);_(* \(#,##0,,\);_(* &quot;–&quot;?_);_(@_)"/>
    <numFmt numFmtId="178" formatCode="_(* #,##0,_);_(* \(#,##0,\);_(* &quot;–&quot;?_);_(@_)"/>
    <numFmt numFmtId="179" formatCode="_ * #,##0_ ;_ * \-#,##0_ ;_ * &quot;-&quot;??_ ;_ @_ "/>
    <numFmt numFmtId="180" formatCode="0.0%;[Red]\(0.0%\)"/>
    <numFmt numFmtId="181" formatCode="_(* #,##0,_);_(* \(#,##0,\);_(* &quot;- &quot;?_);_(@_)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0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5" fillId="32" borderId="7" applyNumberFormat="0" applyFont="0" applyAlignment="0" applyProtection="0"/>
    <xf numFmtId="0" fontId="40" fillId="27" borderId="8" applyNumberFormat="0" applyAlignment="0" applyProtection="0"/>
    <xf numFmtId="9" fontId="25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17">
    <xf numFmtId="0" fontId="0" fillId="0" borderId="0" xfId="0" applyFont="1" applyAlignment="1">
      <alignment/>
    </xf>
    <xf numFmtId="0" fontId="44" fillId="0" borderId="0" xfId="0" applyFont="1" applyAlignment="1">
      <alignment wrapText="1"/>
    </xf>
    <xf numFmtId="0" fontId="0" fillId="0" borderId="0" xfId="0" applyFont="1" applyAlignment="1">
      <alignment/>
    </xf>
    <xf numFmtId="176" fontId="44" fillId="0" borderId="0" xfId="0" applyNumberFormat="1" applyFont="1" applyAlignment="1">
      <alignment horizontal="right" wrapText="1"/>
    </xf>
    <xf numFmtId="0" fontId="5" fillId="0" borderId="0" xfId="0" applyFont="1" applyFill="1" applyBorder="1" applyAlignment="1">
      <alignment horizontal="left"/>
    </xf>
    <xf numFmtId="180" fontId="5" fillId="0" borderId="0" xfId="59" applyNumberFormat="1" applyFont="1" applyFill="1" applyBorder="1" applyAlignment="1">
      <alignment horizontal="center"/>
    </xf>
    <xf numFmtId="181" fontId="5" fillId="0" borderId="10" xfId="0" applyNumberFormat="1" applyFont="1" applyFill="1" applyBorder="1" applyAlignment="1" applyProtection="1">
      <alignment/>
      <protection/>
    </xf>
    <xf numFmtId="181" fontId="3" fillId="0" borderId="10" xfId="0" applyNumberFormat="1" applyFont="1" applyFill="1" applyBorder="1" applyAlignment="1" applyProtection="1">
      <alignment/>
      <protection/>
    </xf>
    <xf numFmtId="0" fontId="3" fillId="0" borderId="11" xfId="0" applyFont="1" applyFill="1" applyBorder="1" applyAlignment="1" applyProtection="1">
      <alignment horizontal="center" vertical="center"/>
      <protection/>
    </xf>
    <xf numFmtId="0" fontId="3" fillId="0" borderId="12" xfId="0" applyFont="1" applyFill="1" applyBorder="1" applyAlignment="1" applyProtection="1">
      <alignment horizontal="center" vertical="center" wrapText="1"/>
      <protection/>
    </xf>
    <xf numFmtId="0" fontId="3" fillId="0" borderId="13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 wrapText="1"/>
      <protection/>
    </xf>
    <xf numFmtId="0" fontId="3" fillId="0" borderId="15" xfId="0" applyFont="1" applyFill="1" applyBorder="1" applyAlignment="1" applyProtection="1">
      <alignment horizontal="left" vertical="center"/>
      <protection/>
    </xf>
    <xf numFmtId="0" fontId="3" fillId="0" borderId="16" xfId="0" applyFont="1" applyFill="1" applyBorder="1" applyAlignment="1" applyProtection="1">
      <alignment horizontal="center" vertical="center" wrapText="1"/>
      <protection/>
    </xf>
    <xf numFmtId="0" fontId="3" fillId="0" borderId="17" xfId="0" applyFont="1" applyFill="1" applyBorder="1" applyAlignment="1" applyProtection="1">
      <alignment horizontal="center" vertical="center" wrapText="1"/>
      <protection/>
    </xf>
    <xf numFmtId="0" fontId="3" fillId="0" borderId="18" xfId="0" applyFont="1" applyFill="1" applyBorder="1" applyAlignment="1" applyProtection="1">
      <alignment horizontal="center" vertical="center" wrapText="1"/>
      <protection/>
    </xf>
    <xf numFmtId="0" fontId="3" fillId="0" borderId="19" xfId="0" applyFont="1" applyFill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/>
      <protection/>
    </xf>
    <xf numFmtId="181" fontId="5" fillId="0" borderId="21" xfId="0" applyNumberFormat="1" applyFont="1" applyBorder="1" applyAlignment="1" applyProtection="1">
      <alignment/>
      <protection/>
    </xf>
    <xf numFmtId="181" fontId="5" fillId="0" borderId="10" xfId="0" applyNumberFormat="1" applyFont="1" applyBorder="1" applyAlignment="1" applyProtection="1">
      <alignment/>
      <protection/>
    </xf>
    <xf numFmtId="181" fontId="5" fillId="0" borderId="22" xfId="0" applyNumberFormat="1" applyFont="1" applyBorder="1" applyAlignment="1" applyProtection="1">
      <alignment/>
      <protection/>
    </xf>
    <xf numFmtId="181" fontId="5" fillId="0" borderId="0" xfId="0" applyNumberFormat="1" applyFont="1" applyBorder="1" applyAlignment="1" applyProtection="1">
      <alignment/>
      <protection/>
    </xf>
    <xf numFmtId="0" fontId="5" fillId="0" borderId="20" xfId="0" applyFont="1" applyBorder="1" applyAlignment="1" applyProtection="1">
      <alignment horizontal="left" indent="1"/>
      <protection/>
    </xf>
    <xf numFmtId="181" fontId="5" fillId="0" borderId="23" xfId="0" applyNumberFormat="1" applyFont="1" applyFill="1" applyBorder="1" applyAlignment="1" applyProtection="1">
      <alignment/>
      <protection/>
    </xf>
    <xf numFmtId="181" fontId="5" fillId="0" borderId="24" xfId="0" applyNumberFormat="1" applyFont="1" applyFill="1" applyBorder="1" applyAlignment="1" applyProtection="1">
      <alignment/>
      <protection/>
    </xf>
    <xf numFmtId="181" fontId="5" fillId="0" borderId="25" xfId="0" applyNumberFormat="1" applyFont="1" applyFill="1" applyBorder="1" applyAlignment="1" applyProtection="1">
      <alignment/>
      <protection/>
    </xf>
    <xf numFmtId="181" fontId="5" fillId="0" borderId="0" xfId="0" applyNumberFormat="1" applyFont="1" applyFill="1" applyBorder="1" applyAlignment="1" applyProtection="1">
      <alignment/>
      <protection/>
    </xf>
    <xf numFmtId="0" fontId="3" fillId="0" borderId="21" xfId="0" applyFont="1" applyBorder="1" applyAlignment="1" applyProtection="1">
      <alignment horizontal="left" vertical="top" wrapText="1"/>
      <protection/>
    </xf>
    <xf numFmtId="181" fontId="3" fillId="0" borderId="26" xfId="0" applyNumberFormat="1" applyFont="1" applyFill="1" applyBorder="1" applyAlignment="1" applyProtection="1">
      <alignment vertical="top"/>
      <protection/>
    </xf>
    <xf numFmtId="181" fontId="3" fillId="0" borderId="27" xfId="0" applyNumberFormat="1" applyFont="1" applyFill="1" applyBorder="1" applyAlignment="1" applyProtection="1">
      <alignment vertical="top"/>
      <protection/>
    </xf>
    <xf numFmtId="181" fontId="3" fillId="0" borderId="28" xfId="0" applyNumberFormat="1" applyFont="1" applyFill="1" applyBorder="1" applyAlignment="1" applyProtection="1">
      <alignment vertical="top"/>
      <protection/>
    </xf>
    <xf numFmtId="181" fontId="3" fillId="0" borderId="29" xfId="0" applyNumberFormat="1" applyFont="1" applyFill="1" applyBorder="1" applyAlignment="1" applyProtection="1">
      <alignment vertical="top"/>
      <protection/>
    </xf>
    <xf numFmtId="181" fontId="3" fillId="0" borderId="30" xfId="0" applyNumberFormat="1" applyFont="1" applyFill="1" applyBorder="1" applyAlignment="1" applyProtection="1">
      <alignment vertical="top"/>
      <protection/>
    </xf>
    <xf numFmtId="0" fontId="3" fillId="0" borderId="20" xfId="0" applyFont="1" applyBorder="1" applyAlignment="1" applyProtection="1">
      <alignment/>
      <protection/>
    </xf>
    <xf numFmtId="181" fontId="3" fillId="0" borderId="26" xfId="0" applyNumberFormat="1" applyFont="1" applyFill="1" applyBorder="1" applyAlignment="1" applyProtection="1">
      <alignment/>
      <protection/>
    </xf>
    <xf numFmtId="181" fontId="3" fillId="0" borderId="27" xfId="0" applyNumberFormat="1" applyFont="1" applyFill="1" applyBorder="1" applyAlignment="1" applyProtection="1">
      <alignment/>
      <protection/>
    </xf>
    <xf numFmtId="181" fontId="3" fillId="0" borderId="28" xfId="0" applyNumberFormat="1" applyFont="1" applyFill="1" applyBorder="1" applyAlignment="1" applyProtection="1">
      <alignment/>
      <protection/>
    </xf>
    <xf numFmtId="181" fontId="3" fillId="0" borderId="29" xfId="0" applyNumberFormat="1" applyFont="1" applyFill="1" applyBorder="1" applyAlignment="1" applyProtection="1">
      <alignment/>
      <protection/>
    </xf>
    <xf numFmtId="181" fontId="3" fillId="0" borderId="30" xfId="0" applyNumberFormat="1" applyFont="1" applyFill="1" applyBorder="1" applyAlignment="1" applyProtection="1">
      <alignment/>
      <protection/>
    </xf>
    <xf numFmtId="181" fontId="3" fillId="0" borderId="31" xfId="0" applyNumberFormat="1" applyFont="1" applyFill="1" applyBorder="1" applyAlignment="1" applyProtection="1">
      <alignment/>
      <protection/>
    </xf>
    <xf numFmtId="181" fontId="3" fillId="0" borderId="32" xfId="0" applyNumberFormat="1" applyFont="1" applyFill="1" applyBorder="1" applyAlignment="1" applyProtection="1">
      <alignment/>
      <protection/>
    </xf>
    <xf numFmtId="181" fontId="3" fillId="0" borderId="33" xfId="0" applyNumberFormat="1" applyFont="1" applyFill="1" applyBorder="1" applyAlignment="1" applyProtection="1">
      <alignment/>
      <protection/>
    </xf>
    <xf numFmtId="181" fontId="3" fillId="0" borderId="34" xfId="0" applyNumberFormat="1" applyFont="1" applyFill="1" applyBorder="1" applyAlignment="1" applyProtection="1">
      <alignment/>
      <protection/>
    </xf>
    <xf numFmtId="181" fontId="3" fillId="0" borderId="35" xfId="0" applyNumberFormat="1" applyFont="1" applyFill="1" applyBorder="1" applyAlignment="1" applyProtection="1">
      <alignment/>
      <protection/>
    </xf>
    <xf numFmtId="0" fontId="5" fillId="0" borderId="20" xfId="0" applyFont="1" applyBorder="1" applyAlignment="1" applyProtection="1">
      <alignment horizontal="left" vertical="top" wrapText="1" indent="1"/>
      <protection/>
    </xf>
    <xf numFmtId="181" fontId="5" fillId="0" borderId="24" xfId="0" applyNumberFormat="1" applyFont="1" applyFill="1" applyBorder="1" applyAlignment="1" applyProtection="1">
      <alignment horizontal="left" vertical="top" wrapText="1"/>
      <protection/>
    </xf>
    <xf numFmtId="181" fontId="5" fillId="0" borderId="10" xfId="0" applyNumberFormat="1" applyFont="1" applyFill="1" applyBorder="1" applyAlignment="1" applyProtection="1">
      <alignment horizontal="left" vertical="top" wrapText="1"/>
      <protection/>
    </xf>
    <xf numFmtId="181" fontId="5" fillId="0" borderId="23" xfId="0" applyNumberFormat="1" applyFont="1" applyFill="1" applyBorder="1" applyAlignment="1" applyProtection="1">
      <alignment horizontal="left" vertical="top" wrapText="1"/>
      <protection/>
    </xf>
    <xf numFmtId="181" fontId="5" fillId="0" borderId="25" xfId="0" applyNumberFormat="1" applyFont="1" applyFill="1" applyBorder="1" applyAlignment="1" applyProtection="1">
      <alignment horizontal="left" vertical="top" wrapText="1"/>
      <protection/>
    </xf>
    <xf numFmtId="181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20" xfId="0" applyFont="1" applyBorder="1" applyAlignment="1" applyProtection="1">
      <alignment horizontal="left" wrapText="1" indent="1"/>
      <protection/>
    </xf>
    <xf numFmtId="181" fontId="5" fillId="0" borderId="36" xfId="0" applyNumberFormat="1" applyFont="1" applyFill="1" applyBorder="1" applyAlignment="1" applyProtection="1">
      <alignment/>
      <protection/>
    </xf>
    <xf numFmtId="181" fontId="5" fillId="0" borderId="37" xfId="0" applyNumberFormat="1" applyFont="1" applyFill="1" applyBorder="1" applyAlignment="1" applyProtection="1">
      <alignment/>
      <protection/>
    </xf>
    <xf numFmtId="181" fontId="5" fillId="0" borderId="38" xfId="0" applyNumberFormat="1" applyFont="1" applyFill="1" applyBorder="1" applyAlignment="1" applyProtection="1">
      <alignment/>
      <protection/>
    </xf>
    <xf numFmtId="181" fontId="5" fillId="0" borderId="39" xfId="0" applyNumberFormat="1" applyFont="1" applyFill="1" applyBorder="1" applyAlignment="1" applyProtection="1">
      <alignment/>
      <protection/>
    </xf>
    <xf numFmtId="181" fontId="5" fillId="0" borderId="40" xfId="0" applyNumberFormat="1" applyFont="1" applyFill="1" applyBorder="1" applyAlignment="1" applyProtection="1">
      <alignment/>
      <protection/>
    </xf>
    <xf numFmtId="0" fontId="3" fillId="0" borderId="20" xfId="0" applyFont="1" applyBorder="1" applyAlignment="1" applyProtection="1">
      <alignment vertical="top" wrapText="1"/>
      <protection/>
    </xf>
    <xf numFmtId="181" fontId="3" fillId="0" borderId="31" xfId="0" applyNumberFormat="1" applyFont="1" applyFill="1" applyBorder="1" applyAlignment="1" applyProtection="1">
      <alignment vertical="top"/>
      <protection/>
    </xf>
    <xf numFmtId="181" fontId="3" fillId="0" borderId="32" xfId="0" applyNumberFormat="1" applyFont="1" applyFill="1" applyBorder="1" applyAlignment="1" applyProtection="1">
      <alignment vertical="top"/>
      <protection/>
    </xf>
    <xf numFmtId="181" fontId="3" fillId="0" borderId="33" xfId="0" applyNumberFormat="1" applyFont="1" applyFill="1" applyBorder="1" applyAlignment="1" applyProtection="1">
      <alignment vertical="top"/>
      <protection/>
    </xf>
    <xf numFmtId="181" fontId="3" fillId="0" borderId="34" xfId="0" applyNumberFormat="1" applyFont="1" applyFill="1" applyBorder="1" applyAlignment="1" applyProtection="1">
      <alignment vertical="top"/>
      <protection/>
    </xf>
    <xf numFmtId="181" fontId="3" fillId="0" borderId="35" xfId="0" applyNumberFormat="1" applyFont="1" applyFill="1" applyBorder="1" applyAlignment="1" applyProtection="1">
      <alignment vertical="top"/>
      <protection/>
    </xf>
    <xf numFmtId="0" fontId="3" fillId="0" borderId="20" xfId="0" applyFont="1" applyBorder="1" applyAlignment="1" applyProtection="1">
      <alignment wrapText="1"/>
      <protection/>
    </xf>
    <xf numFmtId="0" fontId="5" fillId="0" borderId="20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/>
      <protection/>
    </xf>
    <xf numFmtId="181" fontId="5" fillId="0" borderId="41" xfId="0" applyNumberFormat="1" applyFont="1" applyBorder="1" applyAlignment="1" applyProtection="1">
      <alignment/>
      <protection/>
    </xf>
    <xf numFmtId="181" fontId="5" fillId="0" borderId="42" xfId="0" applyNumberFormat="1" applyFont="1" applyBorder="1" applyAlignment="1" applyProtection="1">
      <alignment/>
      <protection/>
    </xf>
    <xf numFmtId="181" fontId="5" fillId="0" borderId="43" xfId="0" applyNumberFormat="1" applyFont="1" applyBorder="1" applyAlignment="1" applyProtection="1">
      <alignment/>
      <protection/>
    </xf>
    <xf numFmtId="181" fontId="5" fillId="0" borderId="44" xfId="0" applyNumberFormat="1" applyFont="1" applyBorder="1" applyAlignment="1" applyProtection="1">
      <alignment/>
      <protection/>
    </xf>
    <xf numFmtId="181" fontId="3" fillId="0" borderId="23" xfId="0" applyNumberFormat="1" applyFont="1" applyFill="1" applyBorder="1" applyAlignment="1" applyProtection="1">
      <alignment/>
      <protection/>
    </xf>
    <xf numFmtId="181" fontId="3" fillId="0" borderId="24" xfId="0" applyNumberFormat="1" applyFont="1" applyFill="1" applyBorder="1" applyAlignment="1" applyProtection="1">
      <alignment/>
      <protection/>
    </xf>
    <xf numFmtId="181" fontId="3" fillId="0" borderId="25" xfId="0" applyNumberFormat="1" applyFont="1" applyFill="1" applyBorder="1" applyAlignment="1" applyProtection="1">
      <alignment/>
      <protection/>
    </xf>
    <xf numFmtId="181" fontId="3" fillId="0" borderId="0" xfId="0" applyNumberFormat="1" applyFont="1" applyFill="1" applyBorder="1" applyAlignment="1" applyProtection="1">
      <alignment/>
      <protection/>
    </xf>
    <xf numFmtId="0" fontId="5" fillId="0" borderId="20" xfId="0" applyFont="1" applyBorder="1" applyAlignment="1" applyProtection="1">
      <alignment horizontal="left" vertical="top" indent="1"/>
      <protection/>
    </xf>
    <xf numFmtId="181" fontId="3" fillId="0" borderId="21" xfId="0" applyNumberFormat="1" applyFont="1" applyBorder="1" applyAlignment="1" applyProtection="1">
      <alignment/>
      <protection/>
    </xf>
    <xf numFmtId="181" fontId="3" fillId="0" borderId="10" xfId="0" applyNumberFormat="1" applyFont="1" applyBorder="1" applyAlignment="1" applyProtection="1">
      <alignment/>
      <protection/>
    </xf>
    <xf numFmtId="181" fontId="3" fillId="0" borderId="22" xfId="0" applyNumberFormat="1" applyFont="1" applyBorder="1" applyAlignment="1" applyProtection="1">
      <alignment/>
      <protection/>
    </xf>
    <xf numFmtId="181" fontId="3" fillId="0" borderId="0" xfId="0" applyNumberFormat="1" applyFont="1" applyBorder="1" applyAlignment="1" applyProtection="1">
      <alignment/>
      <protection/>
    </xf>
    <xf numFmtId="0" fontId="5" fillId="0" borderId="15" xfId="0" applyFont="1" applyBorder="1" applyAlignment="1" applyProtection="1">
      <alignment/>
      <protection/>
    </xf>
    <xf numFmtId="181" fontId="5" fillId="0" borderId="16" xfId="0" applyNumberFormat="1" applyFont="1" applyBorder="1" applyAlignment="1" applyProtection="1">
      <alignment/>
      <protection/>
    </xf>
    <xf numFmtId="181" fontId="5" fillId="0" borderId="17" xfId="0" applyNumberFormat="1" applyFont="1" applyBorder="1" applyAlignment="1" applyProtection="1">
      <alignment/>
      <protection/>
    </xf>
    <xf numFmtId="181" fontId="5" fillId="0" borderId="18" xfId="0" applyNumberFormat="1" applyFont="1" applyBorder="1" applyAlignment="1" applyProtection="1">
      <alignment/>
      <protection/>
    </xf>
    <xf numFmtId="181" fontId="5" fillId="0" borderId="19" xfId="0" applyNumberFormat="1" applyFont="1" applyBorder="1" applyAlignment="1" applyProtection="1">
      <alignment/>
      <protection/>
    </xf>
    <xf numFmtId="0" fontId="5" fillId="0" borderId="15" xfId="0" applyFont="1" applyFill="1" applyBorder="1" applyAlignment="1" applyProtection="1">
      <alignment/>
      <protection/>
    </xf>
    <xf numFmtId="181" fontId="5" fillId="0" borderId="16" xfId="0" applyNumberFormat="1" applyFont="1" applyFill="1" applyBorder="1" applyAlignment="1" applyProtection="1">
      <alignment/>
      <protection/>
    </xf>
    <xf numFmtId="181" fontId="5" fillId="0" borderId="17" xfId="0" applyNumberFormat="1" applyFont="1" applyFill="1" applyBorder="1" applyAlignment="1" applyProtection="1">
      <alignment/>
      <protection/>
    </xf>
    <xf numFmtId="181" fontId="5" fillId="0" borderId="18" xfId="0" applyNumberFormat="1" applyFont="1" applyFill="1" applyBorder="1" applyAlignment="1" applyProtection="1">
      <alignment/>
      <protection/>
    </xf>
    <xf numFmtId="181" fontId="5" fillId="0" borderId="19" xfId="0" applyNumberFormat="1" applyFont="1" applyFill="1" applyBorder="1" applyAlignment="1" applyProtection="1">
      <alignment/>
      <protection/>
    </xf>
    <xf numFmtId="181" fontId="5" fillId="0" borderId="21" xfId="0" applyNumberFormat="1" applyFont="1" applyFill="1" applyBorder="1" applyAlignment="1" applyProtection="1">
      <alignment/>
      <protection/>
    </xf>
    <xf numFmtId="181" fontId="5" fillId="0" borderId="22" xfId="0" applyNumberFormat="1" applyFont="1" applyFill="1" applyBorder="1" applyAlignment="1" applyProtection="1">
      <alignment/>
      <protection/>
    </xf>
    <xf numFmtId="0" fontId="5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Fill="1" applyBorder="1" applyAlignment="1" applyProtection="1">
      <alignment horizontal="left" indent="1"/>
      <protection/>
    </xf>
    <xf numFmtId="177" fontId="5" fillId="0" borderId="21" xfId="0" applyNumberFormat="1" applyFont="1" applyFill="1" applyBorder="1" applyAlignment="1" applyProtection="1">
      <alignment/>
      <protection/>
    </xf>
    <xf numFmtId="177" fontId="5" fillId="0" borderId="10" xfId="0" applyNumberFormat="1" applyFont="1" applyFill="1" applyBorder="1" applyAlignment="1" applyProtection="1">
      <alignment/>
      <protection/>
    </xf>
    <xf numFmtId="177" fontId="5" fillId="0" borderId="22" xfId="0" applyNumberFormat="1" applyFont="1" applyFill="1" applyBorder="1" applyAlignment="1" applyProtection="1">
      <alignment/>
      <protection/>
    </xf>
    <xf numFmtId="177" fontId="5" fillId="0" borderId="0" xfId="0" applyNumberFormat="1" applyFont="1" applyFill="1" applyBorder="1" applyAlignment="1" applyProtection="1">
      <alignment/>
      <protection/>
    </xf>
    <xf numFmtId="0" fontId="5" fillId="0" borderId="20" xfId="0" applyFont="1" applyFill="1" applyBorder="1" applyAlignment="1" applyProtection="1">
      <alignment horizontal="left" indent="2"/>
      <protection/>
    </xf>
    <xf numFmtId="179" fontId="5" fillId="0" borderId="21" xfId="42" applyNumberFormat="1" applyFont="1" applyFill="1" applyBorder="1" applyAlignment="1" applyProtection="1">
      <alignment/>
      <protection/>
    </xf>
    <xf numFmtId="179" fontId="5" fillId="0" borderId="10" xfId="42" applyNumberFormat="1" applyFont="1" applyFill="1" applyBorder="1" applyAlignment="1" applyProtection="1">
      <alignment/>
      <protection/>
    </xf>
    <xf numFmtId="179" fontId="5" fillId="0" borderId="22" xfId="42" applyNumberFormat="1" applyFont="1" applyFill="1" applyBorder="1" applyAlignment="1" applyProtection="1">
      <alignment/>
      <protection/>
    </xf>
    <xf numFmtId="179" fontId="5" fillId="0" borderId="0" xfId="42" applyNumberFormat="1" applyFont="1" applyFill="1" applyBorder="1" applyAlignment="1" applyProtection="1">
      <alignment/>
      <protection/>
    </xf>
    <xf numFmtId="177" fontId="5" fillId="0" borderId="16" xfId="0" applyNumberFormat="1" applyFont="1" applyFill="1" applyBorder="1" applyAlignment="1" applyProtection="1">
      <alignment/>
      <protection/>
    </xf>
    <xf numFmtId="177" fontId="5" fillId="0" borderId="17" xfId="0" applyNumberFormat="1" applyFont="1" applyFill="1" applyBorder="1" applyAlignment="1" applyProtection="1">
      <alignment/>
      <protection/>
    </xf>
    <xf numFmtId="177" fontId="5" fillId="0" borderId="18" xfId="0" applyNumberFormat="1" applyFont="1" applyFill="1" applyBorder="1" applyAlignment="1" applyProtection="1">
      <alignment/>
      <protection/>
    </xf>
    <xf numFmtId="177" fontId="5" fillId="0" borderId="19" xfId="0" applyNumberFormat="1" applyFont="1" applyFill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177" fontId="5" fillId="0" borderId="0" xfId="0" applyNumberFormat="1" applyFont="1" applyBorder="1" applyAlignment="1" applyProtection="1">
      <alignment/>
      <protection/>
    </xf>
    <xf numFmtId="0" fontId="5" fillId="0" borderId="0" xfId="0" applyFont="1" applyAlignment="1" applyProtection="1">
      <alignment horizontal="left" wrapText="1"/>
      <protection/>
    </xf>
    <xf numFmtId="0" fontId="5" fillId="0" borderId="0" xfId="0" applyFont="1" applyAlignment="1" applyProtection="1">
      <alignment/>
      <protection/>
    </xf>
    <xf numFmtId="0" fontId="2" fillId="0" borderId="19" xfId="0" applyFont="1" applyFill="1" applyBorder="1" applyAlignment="1" applyProtection="1">
      <alignment horizontal="left"/>
      <protection/>
    </xf>
    <xf numFmtId="0" fontId="0" fillId="0" borderId="19" xfId="0" applyFont="1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3" fillId="0" borderId="12" xfId="0" applyFont="1" applyFill="1" applyBorder="1" applyAlignment="1" applyProtection="1">
      <alignment horizontal="center" vertical="center"/>
      <protection/>
    </xf>
    <xf numFmtId="0" fontId="3" fillId="0" borderId="45" xfId="0" applyFont="1" applyFill="1" applyBorder="1" applyAlignment="1" applyProtection="1">
      <alignment horizontal="center" vertical="center"/>
      <protection/>
    </xf>
    <xf numFmtId="0" fontId="3" fillId="0" borderId="12" xfId="0" applyFont="1" applyFill="1" applyBorder="1" applyAlignment="1" applyProtection="1">
      <alignment horizontal="center" vertical="center" wrapText="1"/>
      <protection/>
    </xf>
    <xf numFmtId="0" fontId="3" fillId="0" borderId="45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styles" Target="styles.xml" /><Relationship Id="rId57" Type="http://schemas.openxmlformats.org/officeDocument/2006/relationships/sharedStrings" Target="sharedStrings.xml" /><Relationship Id="rId5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5"/>
  <sheetViews>
    <sheetView showGridLines="0" tabSelected="1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" customHeight="1">
      <c r="A1" s="109" t="s">
        <v>128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9</v>
      </c>
      <c r="D3" s="15" t="s">
        <v>9</v>
      </c>
      <c r="E3" s="13" t="s">
        <v>10</v>
      </c>
      <c r="F3" s="14" t="s">
        <v>11</v>
      </c>
      <c r="G3" s="15" t="s">
        <v>12</v>
      </c>
      <c r="H3" s="16" t="s">
        <v>13</v>
      </c>
      <c r="I3" s="13" t="s">
        <v>14</v>
      </c>
      <c r="J3" s="14" t="s">
        <v>15</v>
      </c>
      <c r="K3" s="15" t="s">
        <v>16</v>
      </c>
    </row>
    <row r="4" spans="1:11" ht="13.5">
      <c r="A4" s="17" t="s">
        <v>17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18</v>
      </c>
      <c r="B5" s="6">
        <v>9986088892</v>
      </c>
      <c r="C5" s="6">
        <v>2573609078</v>
      </c>
      <c r="D5" s="23">
        <v>3010748692</v>
      </c>
      <c r="E5" s="24">
        <v>12962056703</v>
      </c>
      <c r="F5" s="6">
        <v>13128652292</v>
      </c>
      <c r="G5" s="25">
        <v>13128652292</v>
      </c>
      <c r="H5" s="26">
        <v>12373924356</v>
      </c>
      <c r="I5" s="24">
        <v>14453309164</v>
      </c>
      <c r="J5" s="6">
        <v>15381334286</v>
      </c>
      <c r="K5" s="25">
        <v>16358357960</v>
      </c>
    </row>
    <row r="6" spans="1:11" ht="13.5">
      <c r="A6" s="22" t="s">
        <v>19</v>
      </c>
      <c r="B6" s="6">
        <v>25222058038</v>
      </c>
      <c r="C6" s="6">
        <v>5746018121</v>
      </c>
      <c r="D6" s="23">
        <v>6761820897</v>
      </c>
      <c r="E6" s="24">
        <v>33438347256</v>
      </c>
      <c r="F6" s="6">
        <v>33044884546</v>
      </c>
      <c r="G6" s="25">
        <v>33044884546</v>
      </c>
      <c r="H6" s="26">
        <v>27738924213</v>
      </c>
      <c r="I6" s="24">
        <v>33609992077</v>
      </c>
      <c r="J6" s="6">
        <v>37210172699</v>
      </c>
      <c r="K6" s="25">
        <v>40147610272</v>
      </c>
    </row>
    <row r="7" spans="1:11" ht="13.5">
      <c r="A7" s="22" t="s">
        <v>20</v>
      </c>
      <c r="B7" s="6">
        <v>1121749178</v>
      </c>
      <c r="C7" s="6">
        <v>314741896</v>
      </c>
      <c r="D7" s="23">
        <v>329577821</v>
      </c>
      <c r="E7" s="24">
        <v>896983165</v>
      </c>
      <c r="F7" s="6">
        <v>936235167</v>
      </c>
      <c r="G7" s="25">
        <v>936235167</v>
      </c>
      <c r="H7" s="26">
        <v>775634175</v>
      </c>
      <c r="I7" s="24">
        <v>734297560</v>
      </c>
      <c r="J7" s="6">
        <v>777175903</v>
      </c>
      <c r="K7" s="25">
        <v>845896849</v>
      </c>
    </row>
    <row r="8" spans="1:11" ht="13.5">
      <c r="A8" s="22" t="s">
        <v>21</v>
      </c>
      <c r="B8" s="6">
        <v>11289559755</v>
      </c>
      <c r="C8" s="6">
        <v>6104678030</v>
      </c>
      <c r="D8" s="23">
        <v>8455715738</v>
      </c>
      <c r="E8" s="24">
        <v>14885114497</v>
      </c>
      <c r="F8" s="6">
        <v>15642860597</v>
      </c>
      <c r="G8" s="25">
        <v>15642860597</v>
      </c>
      <c r="H8" s="26">
        <v>14295481188</v>
      </c>
      <c r="I8" s="24">
        <v>16250986355</v>
      </c>
      <c r="J8" s="6">
        <v>17162265930</v>
      </c>
      <c r="K8" s="25">
        <v>18380308326</v>
      </c>
    </row>
    <row r="9" spans="1:11" ht="13.5">
      <c r="A9" s="22" t="s">
        <v>22</v>
      </c>
      <c r="B9" s="6">
        <v>6197281292</v>
      </c>
      <c r="C9" s="6">
        <v>1110032218</v>
      </c>
      <c r="D9" s="23">
        <v>1146490976</v>
      </c>
      <c r="E9" s="24">
        <v>6668526183</v>
      </c>
      <c r="F9" s="6">
        <v>6675190550</v>
      </c>
      <c r="G9" s="25">
        <v>6675190550</v>
      </c>
      <c r="H9" s="26">
        <v>5549477085</v>
      </c>
      <c r="I9" s="24">
        <v>7073899328</v>
      </c>
      <c r="J9" s="6">
        <v>7470391643</v>
      </c>
      <c r="K9" s="25">
        <v>7926097849</v>
      </c>
    </row>
    <row r="10" spans="1:11" ht="25.5">
      <c r="A10" s="27" t="s">
        <v>129</v>
      </c>
      <c r="B10" s="28">
        <f>SUM(B5:B9)</f>
        <v>53816737155</v>
      </c>
      <c r="C10" s="29">
        <f aca="true" t="shared" si="0" ref="C10:K10">SUM(C5:C9)</f>
        <v>15849079343</v>
      </c>
      <c r="D10" s="30">
        <f t="shared" si="0"/>
        <v>19704354124</v>
      </c>
      <c r="E10" s="28">
        <f t="shared" si="0"/>
        <v>68851027804</v>
      </c>
      <c r="F10" s="29">
        <f t="shared" si="0"/>
        <v>69427823152</v>
      </c>
      <c r="G10" s="31">
        <f t="shared" si="0"/>
        <v>69427823152</v>
      </c>
      <c r="H10" s="32">
        <f t="shared" si="0"/>
        <v>60733441017</v>
      </c>
      <c r="I10" s="28">
        <f t="shared" si="0"/>
        <v>72122484484</v>
      </c>
      <c r="J10" s="29">
        <f t="shared" si="0"/>
        <v>78001340461</v>
      </c>
      <c r="K10" s="31">
        <f t="shared" si="0"/>
        <v>83658271256</v>
      </c>
    </row>
    <row r="11" spans="1:11" ht="13.5">
      <c r="A11" s="22" t="s">
        <v>23</v>
      </c>
      <c r="B11" s="6">
        <v>15822680605</v>
      </c>
      <c r="C11" s="6">
        <v>5103620810</v>
      </c>
      <c r="D11" s="23">
        <v>6686237476</v>
      </c>
      <c r="E11" s="24">
        <v>20982474599</v>
      </c>
      <c r="F11" s="6">
        <v>20996885004</v>
      </c>
      <c r="G11" s="25">
        <v>20996885004</v>
      </c>
      <c r="H11" s="26">
        <v>17929045162</v>
      </c>
      <c r="I11" s="24">
        <v>20812091510</v>
      </c>
      <c r="J11" s="6">
        <v>22161913681</v>
      </c>
      <c r="K11" s="25">
        <v>23643261890</v>
      </c>
    </row>
    <row r="12" spans="1:11" ht="13.5">
      <c r="A12" s="22" t="s">
        <v>24</v>
      </c>
      <c r="B12" s="6">
        <v>659209151</v>
      </c>
      <c r="C12" s="6">
        <v>437630937</v>
      </c>
      <c r="D12" s="23">
        <v>521689317</v>
      </c>
      <c r="E12" s="24">
        <v>818536888</v>
      </c>
      <c r="F12" s="6">
        <v>825515387</v>
      </c>
      <c r="G12" s="25">
        <v>825515387</v>
      </c>
      <c r="H12" s="26">
        <v>760343273</v>
      </c>
      <c r="I12" s="24">
        <v>894136123</v>
      </c>
      <c r="J12" s="6">
        <v>936671976</v>
      </c>
      <c r="K12" s="25">
        <v>987159638</v>
      </c>
    </row>
    <row r="13" spans="1:11" ht="13.5">
      <c r="A13" s="22" t="s">
        <v>130</v>
      </c>
      <c r="B13" s="6">
        <v>5429942220</v>
      </c>
      <c r="C13" s="6">
        <v>2595244465</v>
      </c>
      <c r="D13" s="23">
        <v>3038704596</v>
      </c>
      <c r="E13" s="24">
        <v>5840457088</v>
      </c>
      <c r="F13" s="6">
        <v>6061429470</v>
      </c>
      <c r="G13" s="25">
        <v>6061429470</v>
      </c>
      <c r="H13" s="26">
        <v>4379894816</v>
      </c>
      <c r="I13" s="24">
        <v>6348516573</v>
      </c>
      <c r="J13" s="6">
        <v>6411114667</v>
      </c>
      <c r="K13" s="25">
        <v>6473508616</v>
      </c>
    </row>
    <row r="14" spans="1:11" ht="13.5">
      <c r="A14" s="22" t="s">
        <v>25</v>
      </c>
      <c r="B14" s="6">
        <v>1225568948</v>
      </c>
      <c r="C14" s="6">
        <v>202049459</v>
      </c>
      <c r="D14" s="23">
        <v>177606156</v>
      </c>
      <c r="E14" s="24">
        <v>1197520890</v>
      </c>
      <c r="F14" s="6">
        <v>1218437107</v>
      </c>
      <c r="G14" s="25">
        <v>1218437107</v>
      </c>
      <c r="H14" s="26">
        <v>1007391454</v>
      </c>
      <c r="I14" s="24">
        <v>1107678344</v>
      </c>
      <c r="J14" s="6">
        <v>1142934303</v>
      </c>
      <c r="K14" s="25">
        <v>1174717990</v>
      </c>
    </row>
    <row r="15" spans="1:11" ht="13.5">
      <c r="A15" s="22" t="s">
        <v>26</v>
      </c>
      <c r="B15" s="6">
        <v>16648711733</v>
      </c>
      <c r="C15" s="6">
        <v>4069548939</v>
      </c>
      <c r="D15" s="23">
        <v>4469657139</v>
      </c>
      <c r="E15" s="24">
        <v>21755261249</v>
      </c>
      <c r="F15" s="6">
        <v>21784118624</v>
      </c>
      <c r="G15" s="25">
        <v>21784118624</v>
      </c>
      <c r="H15" s="26">
        <v>18915734048</v>
      </c>
      <c r="I15" s="24">
        <v>23056659415</v>
      </c>
      <c r="J15" s="6">
        <v>25506751864</v>
      </c>
      <c r="K15" s="25">
        <v>27380251716</v>
      </c>
    </row>
    <row r="16" spans="1:11" ht="13.5">
      <c r="A16" s="22" t="s">
        <v>21</v>
      </c>
      <c r="B16" s="6">
        <v>545175711</v>
      </c>
      <c r="C16" s="6">
        <v>87395606</v>
      </c>
      <c r="D16" s="23">
        <v>128224481</v>
      </c>
      <c r="E16" s="24">
        <v>856950404</v>
      </c>
      <c r="F16" s="6">
        <v>945048231</v>
      </c>
      <c r="G16" s="25">
        <v>945048231</v>
      </c>
      <c r="H16" s="26">
        <v>817907911</v>
      </c>
      <c r="I16" s="24">
        <v>816602857</v>
      </c>
      <c r="J16" s="6">
        <v>891341244</v>
      </c>
      <c r="K16" s="25">
        <v>945208199</v>
      </c>
    </row>
    <row r="17" spans="1:11" ht="13.5">
      <c r="A17" s="22" t="s">
        <v>27</v>
      </c>
      <c r="B17" s="6">
        <v>17402443183</v>
      </c>
      <c r="C17" s="6">
        <v>6473945311</v>
      </c>
      <c r="D17" s="23">
        <v>7862530147</v>
      </c>
      <c r="E17" s="24">
        <v>18149079930</v>
      </c>
      <c r="F17" s="6">
        <v>18573994725</v>
      </c>
      <c r="G17" s="25">
        <v>18573994725</v>
      </c>
      <c r="H17" s="26">
        <v>13713766172</v>
      </c>
      <c r="I17" s="24">
        <v>19140645485</v>
      </c>
      <c r="J17" s="6">
        <v>20394871010</v>
      </c>
      <c r="K17" s="25">
        <v>21713892375</v>
      </c>
    </row>
    <row r="18" spans="1:11" ht="13.5">
      <c r="A18" s="33" t="s">
        <v>28</v>
      </c>
      <c r="B18" s="34">
        <f>SUM(B11:B17)</f>
        <v>57733731551</v>
      </c>
      <c r="C18" s="35">
        <f aca="true" t="shared" si="1" ref="C18:K18">SUM(C11:C17)</f>
        <v>18969435527</v>
      </c>
      <c r="D18" s="36">
        <f t="shared" si="1"/>
        <v>22884649312</v>
      </c>
      <c r="E18" s="34">
        <f t="shared" si="1"/>
        <v>69600281048</v>
      </c>
      <c r="F18" s="35">
        <f t="shared" si="1"/>
        <v>70405428548</v>
      </c>
      <c r="G18" s="37">
        <f t="shared" si="1"/>
        <v>70405428548</v>
      </c>
      <c r="H18" s="38">
        <f t="shared" si="1"/>
        <v>57524082836</v>
      </c>
      <c r="I18" s="34">
        <f t="shared" si="1"/>
        <v>72176330307</v>
      </c>
      <c r="J18" s="35">
        <f t="shared" si="1"/>
        <v>77445598745</v>
      </c>
      <c r="K18" s="37">
        <f t="shared" si="1"/>
        <v>82318000424</v>
      </c>
    </row>
    <row r="19" spans="1:11" ht="13.5">
      <c r="A19" s="33" t="s">
        <v>29</v>
      </c>
      <c r="B19" s="39">
        <f>+B10-B18</f>
        <v>-3916994396</v>
      </c>
      <c r="C19" s="40">
        <f aca="true" t="shared" si="2" ref="C19:K19">+C10-C18</f>
        <v>-3120356184</v>
      </c>
      <c r="D19" s="41">
        <f t="shared" si="2"/>
        <v>-3180295188</v>
      </c>
      <c r="E19" s="39">
        <f t="shared" si="2"/>
        <v>-749253244</v>
      </c>
      <c r="F19" s="40">
        <f t="shared" si="2"/>
        <v>-977605396</v>
      </c>
      <c r="G19" s="42">
        <f t="shared" si="2"/>
        <v>-977605396</v>
      </c>
      <c r="H19" s="43">
        <f t="shared" si="2"/>
        <v>3209358181</v>
      </c>
      <c r="I19" s="39">
        <f t="shared" si="2"/>
        <v>-53845823</v>
      </c>
      <c r="J19" s="40">
        <f t="shared" si="2"/>
        <v>555741716</v>
      </c>
      <c r="K19" s="42">
        <f t="shared" si="2"/>
        <v>1340270832</v>
      </c>
    </row>
    <row r="20" spans="1:11" ht="25.5">
      <c r="A20" s="44" t="s">
        <v>30</v>
      </c>
      <c r="B20" s="45">
        <v>8358969780</v>
      </c>
      <c r="C20" s="46">
        <v>2971194139</v>
      </c>
      <c r="D20" s="47">
        <v>3884449185</v>
      </c>
      <c r="E20" s="45">
        <v>8092209617</v>
      </c>
      <c r="F20" s="46">
        <v>7967368449</v>
      </c>
      <c r="G20" s="48">
        <v>7967368449</v>
      </c>
      <c r="H20" s="49">
        <v>4545759246</v>
      </c>
      <c r="I20" s="45">
        <v>8209592984</v>
      </c>
      <c r="J20" s="46">
        <v>8503907184</v>
      </c>
      <c r="K20" s="48">
        <v>8933289197</v>
      </c>
    </row>
    <row r="21" spans="1:11" ht="63.75">
      <c r="A21" s="50" t="s">
        <v>131</v>
      </c>
      <c r="B21" s="51">
        <v>41738680</v>
      </c>
      <c r="C21" s="52">
        <v>548654871</v>
      </c>
      <c r="D21" s="53">
        <v>201097585</v>
      </c>
      <c r="E21" s="51">
        <v>78343390</v>
      </c>
      <c r="F21" s="52">
        <v>111204311</v>
      </c>
      <c r="G21" s="54">
        <v>111204311</v>
      </c>
      <c r="H21" s="55">
        <v>63613454</v>
      </c>
      <c r="I21" s="51">
        <v>73608689</v>
      </c>
      <c r="J21" s="52">
        <v>77432345</v>
      </c>
      <c r="K21" s="54">
        <v>61201885</v>
      </c>
    </row>
    <row r="22" spans="1:11" ht="25.5">
      <c r="A22" s="56" t="s">
        <v>132</v>
      </c>
      <c r="B22" s="57">
        <f>SUM(B19:B21)</f>
        <v>4483714064</v>
      </c>
      <c r="C22" s="58">
        <f aca="true" t="shared" si="3" ref="C22:K22">SUM(C19:C21)</f>
        <v>399492826</v>
      </c>
      <c r="D22" s="59">
        <f t="shared" si="3"/>
        <v>905251582</v>
      </c>
      <c r="E22" s="57">
        <f t="shared" si="3"/>
        <v>7421299763</v>
      </c>
      <c r="F22" s="58">
        <f t="shared" si="3"/>
        <v>7100967364</v>
      </c>
      <c r="G22" s="60">
        <f t="shared" si="3"/>
        <v>7100967364</v>
      </c>
      <c r="H22" s="61">
        <f t="shared" si="3"/>
        <v>7818730881</v>
      </c>
      <c r="I22" s="57">
        <f t="shared" si="3"/>
        <v>8229355850</v>
      </c>
      <c r="J22" s="58">
        <f t="shared" si="3"/>
        <v>9137081245</v>
      </c>
      <c r="K22" s="60">
        <f t="shared" si="3"/>
        <v>10334761914</v>
      </c>
    </row>
    <row r="23" spans="1:11" ht="13.5">
      <c r="A23" s="50" t="s">
        <v>31</v>
      </c>
      <c r="B23" s="6">
        <v>-81627678</v>
      </c>
      <c r="C23" s="6">
        <v>92012696</v>
      </c>
      <c r="D23" s="23">
        <v>2082965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62" t="s">
        <v>32</v>
      </c>
      <c r="B24" s="39">
        <f>SUM(B22:B23)</f>
        <v>4402086386</v>
      </c>
      <c r="C24" s="40">
        <f aca="true" t="shared" si="4" ref="C24:K24">SUM(C22:C23)</f>
        <v>491505522</v>
      </c>
      <c r="D24" s="41">
        <f t="shared" si="4"/>
        <v>907334547</v>
      </c>
      <c r="E24" s="39">
        <f t="shared" si="4"/>
        <v>7421299763</v>
      </c>
      <c r="F24" s="40">
        <f t="shared" si="4"/>
        <v>7100967364</v>
      </c>
      <c r="G24" s="42">
        <f t="shared" si="4"/>
        <v>7100967364</v>
      </c>
      <c r="H24" s="43">
        <f t="shared" si="4"/>
        <v>7818730881</v>
      </c>
      <c r="I24" s="39">
        <f t="shared" si="4"/>
        <v>8229355850</v>
      </c>
      <c r="J24" s="40">
        <f t="shared" si="4"/>
        <v>9137081245</v>
      </c>
      <c r="K24" s="42">
        <f t="shared" si="4"/>
        <v>10334761914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64" t="s">
        <v>133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3.5">
      <c r="A27" s="33" t="s">
        <v>33</v>
      </c>
      <c r="B27" s="7">
        <v>11873975659</v>
      </c>
      <c r="C27" s="7">
        <v>23552930195</v>
      </c>
      <c r="D27" s="69">
        <v>10337055391</v>
      </c>
      <c r="E27" s="70">
        <v>17176895375</v>
      </c>
      <c r="F27" s="7">
        <v>13400304585</v>
      </c>
      <c r="G27" s="71">
        <v>13400304585</v>
      </c>
      <c r="H27" s="72">
        <v>27736915879</v>
      </c>
      <c r="I27" s="70">
        <v>11021103118</v>
      </c>
      <c r="J27" s="7">
        <v>11298406811</v>
      </c>
      <c r="K27" s="71">
        <v>11924269972</v>
      </c>
    </row>
    <row r="28" spans="1:11" ht="13.5">
      <c r="A28" s="73" t="s">
        <v>34</v>
      </c>
      <c r="B28" s="6">
        <v>7985389487</v>
      </c>
      <c r="C28" s="6">
        <v>1657732204</v>
      </c>
      <c r="D28" s="23">
        <v>6594087202</v>
      </c>
      <c r="E28" s="24">
        <v>9947467692</v>
      </c>
      <c r="F28" s="6">
        <v>7726729699</v>
      </c>
      <c r="G28" s="25">
        <v>7726729699</v>
      </c>
      <c r="H28" s="26">
        <v>188994791</v>
      </c>
      <c r="I28" s="24">
        <v>7986075856</v>
      </c>
      <c r="J28" s="6">
        <v>8157779743</v>
      </c>
      <c r="K28" s="25">
        <v>8498751273</v>
      </c>
    </row>
    <row r="29" spans="1:11" ht="13.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3.5">
      <c r="A30" s="22" t="s">
        <v>35</v>
      </c>
      <c r="B30" s="6">
        <v>447245517</v>
      </c>
      <c r="C30" s="6">
        <v>-127496959</v>
      </c>
      <c r="D30" s="23">
        <v>262266927</v>
      </c>
      <c r="E30" s="24">
        <v>1788563524</v>
      </c>
      <c r="F30" s="6">
        <v>265488045</v>
      </c>
      <c r="G30" s="25">
        <v>265488045</v>
      </c>
      <c r="H30" s="26">
        <v>0</v>
      </c>
      <c r="I30" s="24">
        <v>1230298000</v>
      </c>
      <c r="J30" s="6">
        <v>1223425000</v>
      </c>
      <c r="K30" s="25">
        <v>1196424982</v>
      </c>
    </row>
    <row r="31" spans="1:11" ht="13.5">
      <c r="A31" s="22" t="s">
        <v>36</v>
      </c>
      <c r="B31" s="6">
        <v>3441340649</v>
      </c>
      <c r="C31" s="6">
        <v>773601806</v>
      </c>
      <c r="D31" s="23">
        <v>2854255177</v>
      </c>
      <c r="E31" s="24">
        <v>1679267820</v>
      </c>
      <c r="F31" s="6">
        <v>1305732092</v>
      </c>
      <c r="G31" s="25">
        <v>1305732092</v>
      </c>
      <c r="H31" s="26">
        <v>-323299515</v>
      </c>
      <c r="I31" s="24">
        <v>1574148133</v>
      </c>
      <c r="J31" s="6">
        <v>1597984887</v>
      </c>
      <c r="K31" s="25">
        <v>1907943858</v>
      </c>
    </row>
    <row r="32" spans="1:11" ht="13.5">
      <c r="A32" s="33" t="s">
        <v>37</v>
      </c>
      <c r="B32" s="7">
        <f>SUM(B28:B31)</f>
        <v>11873975653</v>
      </c>
      <c r="C32" s="7">
        <f aca="true" t="shared" si="5" ref="C32:K32">SUM(C28:C31)</f>
        <v>2303837051</v>
      </c>
      <c r="D32" s="69">
        <f t="shared" si="5"/>
        <v>9710609306</v>
      </c>
      <c r="E32" s="70">
        <f t="shared" si="5"/>
        <v>13415299036</v>
      </c>
      <c r="F32" s="7">
        <f t="shared" si="5"/>
        <v>9297949836</v>
      </c>
      <c r="G32" s="71">
        <f t="shared" si="5"/>
        <v>9297949836</v>
      </c>
      <c r="H32" s="72">
        <f t="shared" si="5"/>
        <v>-134304724</v>
      </c>
      <c r="I32" s="70">
        <f t="shared" si="5"/>
        <v>10790521989</v>
      </c>
      <c r="J32" s="7">
        <f t="shared" si="5"/>
        <v>10979189630</v>
      </c>
      <c r="K32" s="71">
        <f t="shared" si="5"/>
        <v>11603120113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3.5">
      <c r="A34" s="64" t="s">
        <v>38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3.5">
      <c r="A35" s="22" t="s">
        <v>39</v>
      </c>
      <c r="B35" s="6">
        <v>24925694910</v>
      </c>
      <c r="C35" s="6">
        <v>6527936990</v>
      </c>
      <c r="D35" s="23">
        <v>9988350421</v>
      </c>
      <c r="E35" s="24">
        <v>6981469169</v>
      </c>
      <c r="F35" s="6">
        <v>9894877246</v>
      </c>
      <c r="G35" s="25">
        <v>9894877246</v>
      </c>
      <c r="H35" s="26">
        <v>12419234744</v>
      </c>
      <c r="I35" s="24">
        <v>15219132853</v>
      </c>
      <c r="J35" s="6">
        <v>14475233150</v>
      </c>
      <c r="K35" s="25">
        <v>16461567127</v>
      </c>
    </row>
    <row r="36" spans="1:11" ht="13.5">
      <c r="A36" s="22" t="s">
        <v>40</v>
      </c>
      <c r="B36" s="6">
        <v>111363548672</v>
      </c>
      <c r="C36" s="6">
        <v>40103185727</v>
      </c>
      <c r="D36" s="23">
        <v>48259842242</v>
      </c>
      <c r="E36" s="24">
        <v>51815841338</v>
      </c>
      <c r="F36" s="6">
        <v>52284387612</v>
      </c>
      <c r="G36" s="25">
        <v>52284387612</v>
      </c>
      <c r="H36" s="26">
        <v>51451560195</v>
      </c>
      <c r="I36" s="24">
        <v>65970662623</v>
      </c>
      <c r="J36" s="6">
        <v>56776277797</v>
      </c>
      <c r="K36" s="25">
        <v>56453426275</v>
      </c>
    </row>
    <row r="37" spans="1:11" ht="13.5">
      <c r="A37" s="22" t="s">
        <v>41</v>
      </c>
      <c r="B37" s="6">
        <v>18401467091</v>
      </c>
      <c r="C37" s="6">
        <v>6465132077</v>
      </c>
      <c r="D37" s="23">
        <v>8117968912</v>
      </c>
      <c r="E37" s="24">
        <v>4559913514</v>
      </c>
      <c r="F37" s="6">
        <v>5180507256</v>
      </c>
      <c r="G37" s="25">
        <v>5180507256</v>
      </c>
      <c r="H37" s="26">
        <v>6718772906</v>
      </c>
      <c r="I37" s="24">
        <v>7849177766</v>
      </c>
      <c r="J37" s="6">
        <v>7255874105</v>
      </c>
      <c r="K37" s="25">
        <v>7834604936</v>
      </c>
    </row>
    <row r="38" spans="1:11" ht="13.5">
      <c r="A38" s="22" t="s">
        <v>42</v>
      </c>
      <c r="B38" s="6">
        <v>16981265354</v>
      </c>
      <c r="C38" s="6">
        <v>2356130515</v>
      </c>
      <c r="D38" s="23">
        <v>2808549957</v>
      </c>
      <c r="E38" s="24">
        <v>2508676803</v>
      </c>
      <c r="F38" s="6">
        <v>1870228172</v>
      </c>
      <c r="G38" s="25">
        <v>1870228172</v>
      </c>
      <c r="H38" s="26">
        <v>1736028066</v>
      </c>
      <c r="I38" s="24">
        <v>3431700733</v>
      </c>
      <c r="J38" s="6">
        <v>2738522879</v>
      </c>
      <c r="K38" s="25">
        <v>2744378928</v>
      </c>
    </row>
    <row r="39" spans="1:11" ht="13.5">
      <c r="A39" s="22" t="s">
        <v>43</v>
      </c>
      <c r="B39" s="6">
        <v>100906511138</v>
      </c>
      <c r="C39" s="6">
        <v>37476720999</v>
      </c>
      <c r="D39" s="23">
        <v>46855435168</v>
      </c>
      <c r="E39" s="24">
        <v>49353336951</v>
      </c>
      <c r="F39" s="6">
        <v>52470170207</v>
      </c>
      <c r="G39" s="25">
        <v>52470170207</v>
      </c>
      <c r="H39" s="26">
        <v>48150535540</v>
      </c>
      <c r="I39" s="24">
        <v>67226873173</v>
      </c>
      <c r="J39" s="6">
        <v>58121120712</v>
      </c>
      <c r="K39" s="25">
        <v>58978732582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64" t="s">
        <v>44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3.5">
      <c r="A42" s="22" t="s">
        <v>45</v>
      </c>
      <c r="B42" s="6">
        <v>11263720012</v>
      </c>
      <c r="C42" s="6">
        <v>11569676414</v>
      </c>
      <c r="D42" s="23">
        <v>16512121991</v>
      </c>
      <c r="E42" s="24">
        <v>13588452441</v>
      </c>
      <c r="F42" s="6">
        <v>16470127976</v>
      </c>
      <c r="G42" s="25">
        <v>16470127976</v>
      </c>
      <c r="H42" s="26">
        <v>18802139543</v>
      </c>
      <c r="I42" s="24">
        <v>14251273703</v>
      </c>
      <c r="J42" s="6">
        <v>14717711421</v>
      </c>
      <c r="K42" s="25">
        <v>15763564357</v>
      </c>
    </row>
    <row r="43" spans="1:11" ht="13.5">
      <c r="A43" s="22" t="s">
        <v>46</v>
      </c>
      <c r="B43" s="6">
        <v>-11154644002</v>
      </c>
      <c r="C43" s="6">
        <v>-1554979196</v>
      </c>
      <c r="D43" s="23">
        <v>-1836274730</v>
      </c>
      <c r="E43" s="24">
        <v>-2999877770</v>
      </c>
      <c r="F43" s="6">
        <v>-1859417296</v>
      </c>
      <c r="G43" s="25">
        <v>-1859417296</v>
      </c>
      <c r="H43" s="26">
        <v>-1214668652</v>
      </c>
      <c r="I43" s="24">
        <v>-2474695116</v>
      </c>
      <c r="J43" s="6">
        <v>-2546070203</v>
      </c>
      <c r="K43" s="25">
        <v>-2612606075</v>
      </c>
    </row>
    <row r="44" spans="1:11" ht="13.5">
      <c r="A44" s="22" t="s">
        <v>47</v>
      </c>
      <c r="B44" s="6">
        <v>-222580471</v>
      </c>
      <c r="C44" s="6">
        <v>240402461</v>
      </c>
      <c r="D44" s="23">
        <v>89586982</v>
      </c>
      <c r="E44" s="24">
        <v>-82131128</v>
      </c>
      <c r="F44" s="6">
        <v>48152538</v>
      </c>
      <c r="G44" s="25">
        <v>48152538</v>
      </c>
      <c r="H44" s="26">
        <v>2527613</v>
      </c>
      <c r="I44" s="24">
        <v>21661069</v>
      </c>
      <c r="J44" s="6">
        <v>330394370</v>
      </c>
      <c r="K44" s="25">
        <v>81787876</v>
      </c>
    </row>
    <row r="45" spans="1:11" ht="13.5">
      <c r="A45" s="33" t="s">
        <v>48</v>
      </c>
      <c r="B45" s="7">
        <v>11783747970</v>
      </c>
      <c r="C45" s="7">
        <v>12442639342</v>
      </c>
      <c r="D45" s="69">
        <v>17462813464</v>
      </c>
      <c r="E45" s="70">
        <v>12561986238</v>
      </c>
      <c r="F45" s="7">
        <v>18785928134</v>
      </c>
      <c r="G45" s="71">
        <v>18785928134</v>
      </c>
      <c r="H45" s="72">
        <v>23088384100</v>
      </c>
      <c r="I45" s="70">
        <v>15845598985</v>
      </c>
      <c r="J45" s="7">
        <v>16293398275</v>
      </c>
      <c r="K45" s="71">
        <v>17648859944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64" t="s">
        <v>49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3.5">
      <c r="A48" s="22" t="s">
        <v>50</v>
      </c>
      <c r="B48" s="6">
        <v>11655269106</v>
      </c>
      <c r="C48" s="6">
        <v>5292856242</v>
      </c>
      <c r="D48" s="23">
        <v>3884500089</v>
      </c>
      <c r="E48" s="24">
        <v>1376626013</v>
      </c>
      <c r="F48" s="6">
        <v>5336014703</v>
      </c>
      <c r="G48" s="25">
        <v>5336014703</v>
      </c>
      <c r="H48" s="26">
        <v>-161022309</v>
      </c>
      <c r="I48" s="24">
        <v>7260214903</v>
      </c>
      <c r="J48" s="6">
        <v>7265752873</v>
      </c>
      <c r="K48" s="25">
        <v>8690134248</v>
      </c>
    </row>
    <row r="49" spans="1:11" ht="13.5">
      <c r="A49" s="22" t="s">
        <v>51</v>
      </c>
      <c r="B49" s="6">
        <f>+B75</f>
        <v>2319383959.82345</v>
      </c>
      <c r="C49" s="6">
        <f aca="true" t="shared" si="6" ref="C49:K49">+C75</f>
        <v>10172655057.28334</v>
      </c>
      <c r="D49" s="23">
        <f t="shared" si="6"/>
        <v>10518994358.850933</v>
      </c>
      <c r="E49" s="24">
        <f t="shared" si="6"/>
        <v>8337691079.416412</v>
      </c>
      <c r="F49" s="6">
        <f t="shared" si="6"/>
        <v>9372671005.972141</v>
      </c>
      <c r="G49" s="25">
        <f t="shared" si="6"/>
        <v>9372671005.972141</v>
      </c>
      <c r="H49" s="26">
        <f t="shared" si="6"/>
        <v>3087931737.553148</v>
      </c>
      <c r="I49" s="24">
        <f t="shared" si="6"/>
        <v>11361969463.46513</v>
      </c>
      <c r="J49" s="6">
        <f t="shared" si="6"/>
        <v>11073396827.142845</v>
      </c>
      <c r="K49" s="25">
        <f t="shared" si="6"/>
        <v>11766341225.18824</v>
      </c>
    </row>
    <row r="50" spans="1:11" ht="13.5">
      <c r="A50" s="33" t="s">
        <v>52</v>
      </c>
      <c r="B50" s="7">
        <f>+B48-B49</f>
        <v>9335885146.17655</v>
      </c>
      <c r="C50" s="7">
        <f aca="true" t="shared" si="7" ref="C50:K50">+C48-C49</f>
        <v>-4879798815.28334</v>
      </c>
      <c r="D50" s="69">
        <f t="shared" si="7"/>
        <v>-6634494269.850933</v>
      </c>
      <c r="E50" s="70">
        <f t="shared" si="7"/>
        <v>-6961065066.416412</v>
      </c>
      <c r="F50" s="7">
        <f t="shared" si="7"/>
        <v>-4036656302.9721413</v>
      </c>
      <c r="G50" s="71">
        <f t="shared" si="7"/>
        <v>-4036656302.9721413</v>
      </c>
      <c r="H50" s="72">
        <f t="shared" si="7"/>
        <v>-3248954046.553148</v>
      </c>
      <c r="I50" s="70">
        <f t="shared" si="7"/>
        <v>-4101754560.46513</v>
      </c>
      <c r="J50" s="7">
        <f t="shared" si="7"/>
        <v>-3807643954.142845</v>
      </c>
      <c r="K50" s="71">
        <f t="shared" si="7"/>
        <v>-3076206977.18824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3.5">
      <c r="A52" s="64" t="s">
        <v>53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54</v>
      </c>
      <c r="B53" s="6">
        <v>114110876699</v>
      </c>
      <c r="C53" s="6">
        <v>35742605103</v>
      </c>
      <c r="D53" s="23">
        <v>43065483916</v>
      </c>
      <c r="E53" s="24">
        <v>42926379914</v>
      </c>
      <c r="F53" s="6">
        <v>45350956408</v>
      </c>
      <c r="G53" s="25">
        <v>45350956408</v>
      </c>
      <c r="H53" s="26">
        <v>38155705245</v>
      </c>
      <c r="I53" s="24">
        <v>58120547059</v>
      </c>
      <c r="J53" s="6">
        <v>49792163721</v>
      </c>
      <c r="K53" s="25">
        <v>49459897646</v>
      </c>
    </row>
    <row r="54" spans="1:11" ht="13.5">
      <c r="A54" s="22" t="s">
        <v>55</v>
      </c>
      <c r="B54" s="6">
        <v>5429942220</v>
      </c>
      <c r="C54" s="6">
        <v>0</v>
      </c>
      <c r="D54" s="23">
        <v>2878067136</v>
      </c>
      <c r="E54" s="24">
        <v>5857492922</v>
      </c>
      <c r="F54" s="6">
        <v>6052350317</v>
      </c>
      <c r="G54" s="25">
        <v>6052350317</v>
      </c>
      <c r="H54" s="26">
        <v>4358598367</v>
      </c>
      <c r="I54" s="24">
        <v>6338665510</v>
      </c>
      <c r="J54" s="6">
        <v>6400882438</v>
      </c>
      <c r="K54" s="25">
        <v>6462874088</v>
      </c>
    </row>
    <row r="55" spans="1:11" ht="13.5">
      <c r="A55" s="22" t="s">
        <v>56</v>
      </c>
      <c r="B55" s="6">
        <v>4341381469</v>
      </c>
      <c r="C55" s="6">
        <v>26763996975</v>
      </c>
      <c r="D55" s="23">
        <v>7422564805</v>
      </c>
      <c r="E55" s="24">
        <v>7635690784</v>
      </c>
      <c r="F55" s="6">
        <v>4051115971</v>
      </c>
      <c r="G55" s="25">
        <v>4051115971</v>
      </c>
      <c r="H55" s="26">
        <v>18729581915</v>
      </c>
      <c r="I55" s="24">
        <v>3119260230</v>
      </c>
      <c r="J55" s="6">
        <v>3154966662</v>
      </c>
      <c r="K55" s="25">
        <v>3750093906</v>
      </c>
    </row>
    <row r="56" spans="1:11" ht="13.5">
      <c r="A56" s="22" t="s">
        <v>57</v>
      </c>
      <c r="B56" s="6">
        <v>3580960033</v>
      </c>
      <c r="C56" s="6">
        <v>1042783092</v>
      </c>
      <c r="D56" s="23">
        <v>1453254689</v>
      </c>
      <c r="E56" s="24">
        <v>5035165632</v>
      </c>
      <c r="F56" s="6">
        <v>5136224608</v>
      </c>
      <c r="G56" s="25">
        <v>5136224608</v>
      </c>
      <c r="H56" s="26">
        <v>3985670635</v>
      </c>
      <c r="I56" s="24">
        <v>5346376524</v>
      </c>
      <c r="J56" s="6">
        <v>5899998858</v>
      </c>
      <c r="K56" s="25">
        <v>6179164598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3.5">
      <c r="A58" s="64" t="s">
        <v>58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3.5">
      <c r="A59" s="90" t="s">
        <v>59</v>
      </c>
      <c r="B59" s="6">
        <v>2169987605</v>
      </c>
      <c r="C59" s="6">
        <v>2183883023</v>
      </c>
      <c r="D59" s="23">
        <v>2377699171</v>
      </c>
      <c r="E59" s="24">
        <v>2189981205</v>
      </c>
      <c r="F59" s="6">
        <v>2029982542</v>
      </c>
      <c r="G59" s="25">
        <v>2029982542</v>
      </c>
      <c r="H59" s="26">
        <v>2025285120</v>
      </c>
      <c r="I59" s="24">
        <v>2538830044</v>
      </c>
      <c r="J59" s="6">
        <v>2751378697</v>
      </c>
      <c r="K59" s="25">
        <v>3006883454</v>
      </c>
    </row>
    <row r="60" spans="1:11" ht="13.5">
      <c r="A60" s="90" t="s">
        <v>60</v>
      </c>
      <c r="B60" s="6">
        <v>3004494412</v>
      </c>
      <c r="C60" s="6">
        <v>3125246506</v>
      </c>
      <c r="D60" s="23">
        <v>3686803782</v>
      </c>
      <c r="E60" s="24">
        <v>6545310289</v>
      </c>
      <c r="F60" s="6">
        <v>6547026013</v>
      </c>
      <c r="G60" s="25">
        <v>6547026013</v>
      </c>
      <c r="H60" s="26">
        <v>7166370900</v>
      </c>
      <c r="I60" s="24">
        <v>7668293976</v>
      </c>
      <c r="J60" s="6">
        <v>8239996388</v>
      </c>
      <c r="K60" s="25">
        <v>8819537921</v>
      </c>
    </row>
    <row r="61" spans="1:11" ht="13.5">
      <c r="A61" s="91" t="s">
        <v>61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3.5">
      <c r="A62" s="96" t="s">
        <v>62</v>
      </c>
      <c r="B62" s="97">
        <v>4428363</v>
      </c>
      <c r="C62" s="98">
        <v>6751339</v>
      </c>
      <c r="D62" s="99">
        <v>8976273</v>
      </c>
      <c r="E62" s="97">
        <v>408666</v>
      </c>
      <c r="F62" s="98">
        <v>407788</v>
      </c>
      <c r="G62" s="99">
        <v>407788</v>
      </c>
      <c r="H62" s="100">
        <v>432113</v>
      </c>
      <c r="I62" s="97">
        <v>354865</v>
      </c>
      <c r="J62" s="98">
        <v>360246</v>
      </c>
      <c r="K62" s="99">
        <v>386625</v>
      </c>
    </row>
    <row r="63" spans="1:11" ht="13.5">
      <c r="A63" s="96" t="s">
        <v>63</v>
      </c>
      <c r="B63" s="97">
        <v>333301</v>
      </c>
      <c r="C63" s="98">
        <v>324553</v>
      </c>
      <c r="D63" s="99">
        <v>352177</v>
      </c>
      <c r="E63" s="97">
        <v>357265</v>
      </c>
      <c r="F63" s="98">
        <v>356557</v>
      </c>
      <c r="G63" s="99">
        <v>356557</v>
      </c>
      <c r="H63" s="100">
        <v>461223</v>
      </c>
      <c r="I63" s="97">
        <v>336303</v>
      </c>
      <c r="J63" s="98">
        <v>341811</v>
      </c>
      <c r="K63" s="99">
        <v>448917</v>
      </c>
    </row>
    <row r="64" spans="1:11" ht="13.5">
      <c r="A64" s="96" t="s">
        <v>64</v>
      </c>
      <c r="B64" s="97">
        <v>550940</v>
      </c>
      <c r="C64" s="98">
        <v>579502</v>
      </c>
      <c r="D64" s="99">
        <v>568371</v>
      </c>
      <c r="E64" s="97">
        <v>603334</v>
      </c>
      <c r="F64" s="98">
        <v>602334</v>
      </c>
      <c r="G64" s="99">
        <v>602334</v>
      </c>
      <c r="H64" s="100">
        <v>610718</v>
      </c>
      <c r="I64" s="97">
        <v>574390</v>
      </c>
      <c r="J64" s="98">
        <v>564460</v>
      </c>
      <c r="K64" s="99">
        <v>551978</v>
      </c>
    </row>
    <row r="65" spans="1:11" ht="13.5">
      <c r="A65" s="96" t="s">
        <v>65</v>
      </c>
      <c r="B65" s="97">
        <v>165045</v>
      </c>
      <c r="C65" s="98">
        <v>203736</v>
      </c>
      <c r="D65" s="99">
        <v>230019</v>
      </c>
      <c r="E65" s="97">
        <v>381716</v>
      </c>
      <c r="F65" s="98">
        <v>377632</v>
      </c>
      <c r="G65" s="99">
        <v>377632</v>
      </c>
      <c r="H65" s="100">
        <v>288290</v>
      </c>
      <c r="I65" s="97">
        <v>330697</v>
      </c>
      <c r="J65" s="98">
        <v>332171</v>
      </c>
      <c r="K65" s="99">
        <v>333689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3.5">
      <c r="A67" s="105"/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3.5">
      <c r="A68" s="107"/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3.5">
      <c r="A69" s="108"/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3.5" hidden="1">
      <c r="A70" s="4" t="s">
        <v>134</v>
      </c>
      <c r="B70" s="5">
        <f>IF(ISERROR(B71/B72),0,(B71/B72))</f>
        <v>0.9228878538223566</v>
      </c>
      <c r="C70" s="5">
        <f aca="true" t="shared" si="8" ref="C70:K70">IF(ISERROR(C71/C72),0,(C71/C72))</f>
        <v>0.4973527920237822</v>
      </c>
      <c r="D70" s="5">
        <f t="shared" si="8"/>
        <v>0.44874056100238374</v>
      </c>
      <c r="E70" s="5">
        <f t="shared" si="8"/>
        <v>0.2208349756151372</v>
      </c>
      <c r="F70" s="5">
        <f t="shared" si="8"/>
        <v>0.15945597153806684</v>
      </c>
      <c r="G70" s="5">
        <f t="shared" si="8"/>
        <v>0.15945597153806684</v>
      </c>
      <c r="H70" s="5">
        <f t="shared" si="8"/>
        <v>0.2941783144634612</v>
      </c>
      <c r="I70" s="5">
        <f t="shared" si="8"/>
        <v>0.17726102229513876</v>
      </c>
      <c r="J70" s="5">
        <f t="shared" si="8"/>
        <v>0.16999018832984725</v>
      </c>
      <c r="K70" s="5">
        <f t="shared" si="8"/>
        <v>0.16680647050890224</v>
      </c>
    </row>
    <row r="71" spans="1:11" ht="12.75" hidden="1">
      <c r="A71" s="2" t="s">
        <v>135</v>
      </c>
      <c r="B71" s="2">
        <f>+B83</f>
        <v>37252724553</v>
      </c>
      <c r="C71" s="2">
        <f aca="true" t="shared" si="9" ref="C71:K71">+C83</f>
        <v>4496862630</v>
      </c>
      <c r="D71" s="2">
        <f t="shared" si="9"/>
        <v>4739110850</v>
      </c>
      <c r="E71" s="2">
        <f t="shared" si="9"/>
        <v>11514443438</v>
      </c>
      <c r="F71" s="2">
        <f t="shared" si="9"/>
        <v>8252492013</v>
      </c>
      <c r="G71" s="2">
        <f t="shared" si="9"/>
        <v>8252492013</v>
      </c>
      <c r="H71" s="2">
        <f t="shared" si="9"/>
        <v>13114688812</v>
      </c>
      <c r="I71" s="2">
        <f t="shared" si="9"/>
        <v>9549850438</v>
      </c>
      <c r="J71" s="2">
        <f t="shared" si="9"/>
        <v>9992707419</v>
      </c>
      <c r="K71" s="2">
        <f t="shared" si="9"/>
        <v>10523376883</v>
      </c>
    </row>
    <row r="72" spans="1:11" ht="12.75" hidden="1">
      <c r="A72" s="2" t="s">
        <v>136</v>
      </c>
      <c r="B72" s="2">
        <f>+B77</f>
        <v>40365386107</v>
      </c>
      <c r="C72" s="2">
        <f aca="true" t="shared" si="10" ref="C72:K72">+C77</f>
        <v>9041595226</v>
      </c>
      <c r="D72" s="2">
        <f t="shared" si="10"/>
        <v>10560914840</v>
      </c>
      <c r="E72" s="2">
        <f t="shared" si="10"/>
        <v>52140488190</v>
      </c>
      <c r="F72" s="2">
        <f t="shared" si="10"/>
        <v>51754048051</v>
      </c>
      <c r="G72" s="2">
        <f t="shared" si="10"/>
        <v>51754048051</v>
      </c>
      <c r="H72" s="2">
        <f t="shared" si="10"/>
        <v>44580746327</v>
      </c>
      <c r="I72" s="2">
        <f t="shared" si="10"/>
        <v>53874508419</v>
      </c>
      <c r="J72" s="2">
        <f t="shared" si="10"/>
        <v>58784024638</v>
      </c>
      <c r="K72" s="2">
        <f t="shared" si="10"/>
        <v>63087342181</v>
      </c>
    </row>
    <row r="73" spans="1:11" ht="12.75" hidden="1">
      <c r="A73" s="2" t="s">
        <v>137</v>
      </c>
      <c r="B73" s="2">
        <f>+B74</f>
        <v>-7731907982.666667</v>
      </c>
      <c r="C73" s="2">
        <f aca="true" t="shared" si="11" ref="C73:K73">+(C78+C80+C81+C82)-(B78+B80+B81+B82)</f>
        <v>-11007232348</v>
      </c>
      <c r="D73" s="2">
        <f t="shared" si="11"/>
        <v>4421282323</v>
      </c>
      <c r="E73" s="2">
        <f t="shared" si="11"/>
        <v>197850802</v>
      </c>
      <c r="F73" s="2">
        <f>+(F78+F80+F81+F82)-(D78+D80+D81+D82)</f>
        <v>-1128720052</v>
      </c>
      <c r="G73" s="2">
        <f>+(G78+G80+G81+G82)-(D78+D80+D81+D82)</f>
        <v>-1128720052</v>
      </c>
      <c r="H73" s="2">
        <f>+(H78+H80+H81+H82)-(D78+D80+D81+D82)</f>
        <v>6652638480</v>
      </c>
      <c r="I73" s="2">
        <f>+(I78+I80+I81+I82)-(E78+E80+E81+E82)</f>
        <v>1885955109</v>
      </c>
      <c r="J73" s="2">
        <f t="shared" si="11"/>
        <v>-674090365</v>
      </c>
      <c r="K73" s="2">
        <f t="shared" si="11"/>
        <v>540655876</v>
      </c>
    </row>
    <row r="74" spans="1:11" ht="12.75" hidden="1">
      <c r="A74" s="2" t="s">
        <v>138</v>
      </c>
      <c r="B74" s="2">
        <f>+TREND(C74:E74)</f>
        <v>-7731907982.666667</v>
      </c>
      <c r="C74" s="2">
        <f>+C73</f>
        <v>-11007232348</v>
      </c>
      <c r="D74" s="2">
        <f aca="true" t="shared" si="12" ref="D74:K74">+D73</f>
        <v>4421282323</v>
      </c>
      <c r="E74" s="2">
        <f t="shared" si="12"/>
        <v>197850802</v>
      </c>
      <c r="F74" s="2">
        <f t="shared" si="12"/>
        <v>-1128720052</v>
      </c>
      <c r="G74" s="2">
        <f t="shared" si="12"/>
        <v>-1128720052</v>
      </c>
      <c r="H74" s="2">
        <f t="shared" si="12"/>
        <v>6652638480</v>
      </c>
      <c r="I74" s="2">
        <f t="shared" si="12"/>
        <v>1885955109</v>
      </c>
      <c r="J74" s="2">
        <f t="shared" si="12"/>
        <v>-674090365</v>
      </c>
      <c r="K74" s="2">
        <f t="shared" si="12"/>
        <v>540655876</v>
      </c>
    </row>
    <row r="75" spans="1:11" ht="12.75" hidden="1">
      <c r="A75" s="2" t="s">
        <v>139</v>
      </c>
      <c r="B75" s="2">
        <f>+B84-(((B80+B81+B78)*B70)-B79)</f>
        <v>2319383959.82345</v>
      </c>
      <c r="C75" s="2">
        <f aca="true" t="shared" si="13" ref="C75:K75">+C84-(((C80+C81+C78)*C70)-C79)</f>
        <v>10172655057.28334</v>
      </c>
      <c r="D75" s="2">
        <f t="shared" si="13"/>
        <v>10518994358.850933</v>
      </c>
      <c r="E75" s="2">
        <f t="shared" si="13"/>
        <v>8337691079.416412</v>
      </c>
      <c r="F75" s="2">
        <f t="shared" si="13"/>
        <v>9372671005.972141</v>
      </c>
      <c r="G75" s="2">
        <f t="shared" si="13"/>
        <v>9372671005.972141</v>
      </c>
      <c r="H75" s="2">
        <f t="shared" si="13"/>
        <v>3087931737.553148</v>
      </c>
      <c r="I75" s="2">
        <f t="shared" si="13"/>
        <v>11361969463.46513</v>
      </c>
      <c r="J75" s="2">
        <f t="shared" si="13"/>
        <v>11073396827.142845</v>
      </c>
      <c r="K75" s="2">
        <f t="shared" si="13"/>
        <v>11766341225.18824</v>
      </c>
    </row>
    <row r="76" spans="1:11" ht="12.75" hidden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2.75" hidden="1">
      <c r="A77" s="1" t="s">
        <v>66</v>
      </c>
      <c r="B77" s="3">
        <v>40365386107</v>
      </c>
      <c r="C77" s="3">
        <v>9041595226</v>
      </c>
      <c r="D77" s="3">
        <v>10560914840</v>
      </c>
      <c r="E77" s="3">
        <v>52140488190</v>
      </c>
      <c r="F77" s="3">
        <v>51754048051</v>
      </c>
      <c r="G77" s="3">
        <v>51754048051</v>
      </c>
      <c r="H77" s="3">
        <v>44580746327</v>
      </c>
      <c r="I77" s="3">
        <v>53874508419</v>
      </c>
      <c r="J77" s="3">
        <v>58784024638</v>
      </c>
      <c r="K77" s="3">
        <v>63087342181</v>
      </c>
    </row>
    <row r="78" spans="1:11" ht="12.75" hidden="1">
      <c r="A78" s="1" t="s">
        <v>67</v>
      </c>
      <c r="B78" s="3">
        <v>114251936</v>
      </c>
      <c r="C78" s="3">
        <v>16587984</v>
      </c>
      <c r="D78" s="3">
        <v>36295847</v>
      </c>
      <c r="E78" s="3">
        <v>2153364</v>
      </c>
      <c r="F78" s="3">
        <v>22065989</v>
      </c>
      <c r="G78" s="3">
        <v>22065989</v>
      </c>
      <c r="H78" s="3">
        <v>22375835</v>
      </c>
      <c r="I78" s="3">
        <v>35788850</v>
      </c>
      <c r="J78" s="3">
        <v>35994951</v>
      </c>
      <c r="K78" s="3">
        <v>36229827</v>
      </c>
    </row>
    <row r="79" spans="1:11" ht="12.75" hidden="1">
      <c r="A79" s="1" t="s">
        <v>68</v>
      </c>
      <c r="B79" s="3">
        <v>13315135976</v>
      </c>
      <c r="C79" s="3">
        <v>5462608315</v>
      </c>
      <c r="D79" s="3">
        <v>7140814564</v>
      </c>
      <c r="E79" s="3">
        <v>4063307856</v>
      </c>
      <c r="F79" s="3">
        <v>4548128369</v>
      </c>
      <c r="G79" s="3">
        <v>4548128369</v>
      </c>
      <c r="H79" s="3">
        <v>6290266652</v>
      </c>
      <c r="I79" s="3">
        <v>7062850469</v>
      </c>
      <c r="J79" s="3">
        <v>6201103874</v>
      </c>
      <c r="K79" s="3">
        <v>6736828945</v>
      </c>
    </row>
    <row r="80" spans="1:11" ht="12.75" hidden="1">
      <c r="A80" s="1" t="s">
        <v>69</v>
      </c>
      <c r="B80" s="3">
        <v>7674272433</v>
      </c>
      <c r="C80" s="3">
        <v>4107815218</v>
      </c>
      <c r="D80" s="3">
        <v>3768299220</v>
      </c>
      <c r="E80" s="3">
        <v>4818562411</v>
      </c>
      <c r="F80" s="3">
        <v>4157408158</v>
      </c>
      <c r="G80" s="3">
        <v>4157408158</v>
      </c>
      <c r="H80" s="3">
        <v>8636335468</v>
      </c>
      <c r="I80" s="3">
        <v>6518520541</v>
      </c>
      <c r="J80" s="3">
        <v>6018532942</v>
      </c>
      <c r="K80" s="3">
        <v>6487153590</v>
      </c>
    </row>
    <row r="81" spans="1:11" ht="12.75" hidden="1">
      <c r="A81" s="1" t="s">
        <v>70</v>
      </c>
      <c r="B81" s="3">
        <v>4125980704</v>
      </c>
      <c r="C81" s="3">
        <v>-3092948625</v>
      </c>
      <c r="D81" s="3">
        <v>1652642611</v>
      </c>
      <c r="E81" s="3">
        <v>812995747</v>
      </c>
      <c r="F81" s="3">
        <v>580509996</v>
      </c>
      <c r="G81" s="3">
        <v>580509996</v>
      </c>
      <c r="H81" s="3">
        <v>3380933060</v>
      </c>
      <c r="I81" s="3">
        <v>948810225</v>
      </c>
      <c r="J81" s="3">
        <v>778480331</v>
      </c>
      <c r="K81" s="3">
        <v>850281202</v>
      </c>
    </row>
    <row r="82" spans="1:11" ht="12.75" hidden="1">
      <c r="A82" s="1" t="s">
        <v>71</v>
      </c>
      <c r="B82" s="3">
        <v>112527526</v>
      </c>
      <c r="C82" s="3">
        <v>-11654326</v>
      </c>
      <c r="D82" s="3">
        <v>-16155104</v>
      </c>
      <c r="E82" s="3">
        <v>5221854</v>
      </c>
      <c r="F82" s="3">
        <v>-447621621</v>
      </c>
      <c r="G82" s="3">
        <v>-447621621</v>
      </c>
      <c r="H82" s="3">
        <v>54076691</v>
      </c>
      <c r="I82" s="3">
        <v>21768869</v>
      </c>
      <c r="J82" s="3">
        <v>17789896</v>
      </c>
      <c r="K82" s="3">
        <v>17789377</v>
      </c>
    </row>
    <row r="83" spans="1:11" ht="12.75" hidden="1">
      <c r="A83" s="1" t="s">
        <v>72</v>
      </c>
      <c r="B83" s="3">
        <v>37252724553</v>
      </c>
      <c r="C83" s="3">
        <v>4496862630</v>
      </c>
      <c r="D83" s="3">
        <v>4739110850</v>
      </c>
      <c r="E83" s="3">
        <v>11514443438</v>
      </c>
      <c r="F83" s="3">
        <v>8252492013</v>
      </c>
      <c r="G83" s="3">
        <v>8252492013</v>
      </c>
      <c r="H83" s="3">
        <v>13114688812</v>
      </c>
      <c r="I83" s="3">
        <v>9549850438</v>
      </c>
      <c r="J83" s="3">
        <v>9992707419</v>
      </c>
      <c r="K83" s="3">
        <v>10523376883</v>
      </c>
    </row>
    <row r="84" spans="1:11" ht="12.75" hidden="1">
      <c r="A84" s="1" t="s">
        <v>73</v>
      </c>
      <c r="B84" s="3">
        <v>0</v>
      </c>
      <c r="C84" s="3">
        <v>5223043556</v>
      </c>
      <c r="D84" s="3">
        <v>5827063692</v>
      </c>
      <c r="E84" s="3">
        <v>5518503770</v>
      </c>
      <c r="F84" s="3">
        <v>5583550533</v>
      </c>
      <c r="G84" s="3">
        <v>5583550533</v>
      </c>
      <c r="H84" s="3">
        <v>339467371</v>
      </c>
      <c r="I84" s="3">
        <v>5629129648</v>
      </c>
      <c r="J84" s="3">
        <v>6033837308</v>
      </c>
      <c r="K84" s="3">
        <v>6259487250</v>
      </c>
    </row>
    <row r="85" spans="1:11" ht="12.75" hidden="1">
      <c r="A85" s="1" t="s">
        <v>74</v>
      </c>
      <c r="B85" s="3">
        <v>0</v>
      </c>
      <c r="C85" s="3">
        <v>0</v>
      </c>
      <c r="D85" s="3">
        <v>308768782</v>
      </c>
      <c r="E85" s="3">
        <v>548704130</v>
      </c>
      <c r="F85" s="3">
        <v>631212045</v>
      </c>
      <c r="G85" s="3">
        <v>631212045</v>
      </c>
      <c r="H85" s="3">
        <v>228406028</v>
      </c>
      <c r="I85" s="3">
        <v>502909240</v>
      </c>
      <c r="J85" s="3">
        <v>504691512</v>
      </c>
      <c r="K85" s="3">
        <v>506570025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" customHeight="1">
      <c r="A1" s="109" t="s">
        <v>82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9</v>
      </c>
      <c r="D3" s="15" t="s">
        <v>9</v>
      </c>
      <c r="E3" s="13" t="s">
        <v>10</v>
      </c>
      <c r="F3" s="14" t="s">
        <v>11</v>
      </c>
      <c r="G3" s="15" t="s">
        <v>12</v>
      </c>
      <c r="H3" s="16" t="s">
        <v>13</v>
      </c>
      <c r="I3" s="13" t="s">
        <v>14</v>
      </c>
      <c r="J3" s="14" t="s">
        <v>15</v>
      </c>
      <c r="K3" s="15" t="s">
        <v>16</v>
      </c>
    </row>
    <row r="4" spans="1:11" ht="13.5">
      <c r="A4" s="17" t="s">
        <v>17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18</v>
      </c>
      <c r="B5" s="6">
        <v>13681723</v>
      </c>
      <c r="C5" s="6">
        <v>17692281</v>
      </c>
      <c r="D5" s="23">
        <v>10854077</v>
      </c>
      <c r="E5" s="24">
        <v>33117887</v>
      </c>
      <c r="F5" s="6">
        <v>20643351</v>
      </c>
      <c r="G5" s="25">
        <v>20643351</v>
      </c>
      <c r="H5" s="26">
        <v>23774502</v>
      </c>
      <c r="I5" s="24">
        <v>11182502</v>
      </c>
      <c r="J5" s="6">
        <v>18900630</v>
      </c>
      <c r="K5" s="25">
        <v>19770058</v>
      </c>
    </row>
    <row r="6" spans="1:11" ht="13.5">
      <c r="A6" s="22" t="s">
        <v>19</v>
      </c>
      <c r="B6" s="6">
        <v>52611137</v>
      </c>
      <c r="C6" s="6">
        <v>61868249</v>
      </c>
      <c r="D6" s="23">
        <v>64999712</v>
      </c>
      <c r="E6" s="24">
        <v>71143144</v>
      </c>
      <c r="F6" s="6">
        <v>84344684</v>
      </c>
      <c r="G6" s="25">
        <v>84344684</v>
      </c>
      <c r="H6" s="26">
        <v>49570998</v>
      </c>
      <c r="I6" s="24">
        <v>89462101</v>
      </c>
      <c r="J6" s="6">
        <v>94958617</v>
      </c>
      <c r="K6" s="25">
        <v>100793955</v>
      </c>
    </row>
    <row r="7" spans="1:11" ht="13.5">
      <c r="A7" s="22" t="s">
        <v>20</v>
      </c>
      <c r="B7" s="6">
        <v>275260</v>
      </c>
      <c r="C7" s="6">
        <v>0</v>
      </c>
      <c r="D7" s="23">
        <v>0</v>
      </c>
      <c r="E7" s="24">
        <v>185856</v>
      </c>
      <c r="F7" s="6">
        <v>258210</v>
      </c>
      <c r="G7" s="25">
        <v>258210</v>
      </c>
      <c r="H7" s="26">
        <v>0</v>
      </c>
      <c r="I7" s="24">
        <v>269829</v>
      </c>
      <c r="J7" s="6">
        <v>281971</v>
      </c>
      <c r="K7" s="25">
        <v>294660</v>
      </c>
    </row>
    <row r="8" spans="1:11" ht="13.5">
      <c r="A8" s="22" t="s">
        <v>21</v>
      </c>
      <c r="B8" s="6">
        <v>33364474</v>
      </c>
      <c r="C8" s="6">
        <v>50381168</v>
      </c>
      <c r="D8" s="23">
        <v>39181620</v>
      </c>
      <c r="E8" s="24">
        <v>42178000</v>
      </c>
      <c r="F8" s="6">
        <v>41380000</v>
      </c>
      <c r="G8" s="25">
        <v>41380000</v>
      </c>
      <c r="H8" s="26">
        <v>36173322</v>
      </c>
      <c r="I8" s="24">
        <v>53112000</v>
      </c>
      <c r="J8" s="6">
        <v>47267000</v>
      </c>
      <c r="K8" s="25">
        <v>49109000</v>
      </c>
    </row>
    <row r="9" spans="1:11" ht="13.5">
      <c r="A9" s="22" t="s">
        <v>22</v>
      </c>
      <c r="B9" s="6">
        <v>15902518</v>
      </c>
      <c r="C9" s="6">
        <v>21199503</v>
      </c>
      <c r="D9" s="23">
        <v>21305839</v>
      </c>
      <c r="E9" s="24">
        <v>27514579</v>
      </c>
      <c r="F9" s="6">
        <v>12510779</v>
      </c>
      <c r="G9" s="25">
        <v>12510779</v>
      </c>
      <c r="H9" s="26">
        <v>89366</v>
      </c>
      <c r="I9" s="24">
        <v>20115020</v>
      </c>
      <c r="J9" s="6">
        <v>20696214</v>
      </c>
      <c r="K9" s="25">
        <v>21303575</v>
      </c>
    </row>
    <row r="10" spans="1:11" ht="25.5">
      <c r="A10" s="27" t="s">
        <v>129</v>
      </c>
      <c r="B10" s="28">
        <f>SUM(B5:B9)</f>
        <v>115835112</v>
      </c>
      <c r="C10" s="29">
        <f aca="true" t="shared" si="0" ref="C10:K10">SUM(C5:C9)</f>
        <v>151141201</v>
      </c>
      <c r="D10" s="30">
        <f t="shared" si="0"/>
        <v>136341248</v>
      </c>
      <c r="E10" s="28">
        <f t="shared" si="0"/>
        <v>174139466</v>
      </c>
      <c r="F10" s="29">
        <f t="shared" si="0"/>
        <v>159137024</v>
      </c>
      <c r="G10" s="31">
        <f t="shared" si="0"/>
        <v>159137024</v>
      </c>
      <c r="H10" s="32">
        <f t="shared" si="0"/>
        <v>109608188</v>
      </c>
      <c r="I10" s="28">
        <f t="shared" si="0"/>
        <v>174141452</v>
      </c>
      <c r="J10" s="29">
        <f t="shared" si="0"/>
        <v>182104432</v>
      </c>
      <c r="K10" s="31">
        <f t="shared" si="0"/>
        <v>191271248</v>
      </c>
    </row>
    <row r="11" spans="1:11" ht="13.5">
      <c r="A11" s="22" t="s">
        <v>23</v>
      </c>
      <c r="B11" s="6">
        <v>33219768</v>
      </c>
      <c r="C11" s="6">
        <v>38985965</v>
      </c>
      <c r="D11" s="23">
        <v>39603423</v>
      </c>
      <c r="E11" s="24">
        <v>39832796</v>
      </c>
      <c r="F11" s="6">
        <v>43298792</v>
      </c>
      <c r="G11" s="25">
        <v>43298792</v>
      </c>
      <c r="H11" s="26">
        <v>59723710</v>
      </c>
      <c r="I11" s="24">
        <v>46113004</v>
      </c>
      <c r="J11" s="6">
        <v>46463658</v>
      </c>
      <c r="K11" s="25">
        <v>48599381</v>
      </c>
    </row>
    <row r="12" spans="1:11" ht="13.5">
      <c r="A12" s="22" t="s">
        <v>24</v>
      </c>
      <c r="B12" s="6">
        <v>2717560</v>
      </c>
      <c r="C12" s="6">
        <v>2524606</v>
      </c>
      <c r="D12" s="23">
        <v>2524606</v>
      </c>
      <c r="E12" s="24">
        <v>2690749</v>
      </c>
      <c r="F12" s="6">
        <v>2543749</v>
      </c>
      <c r="G12" s="25">
        <v>2543749</v>
      </c>
      <c r="H12" s="26">
        <v>1399700</v>
      </c>
      <c r="I12" s="24">
        <v>2544000</v>
      </c>
      <c r="J12" s="6">
        <v>2673061</v>
      </c>
      <c r="K12" s="25">
        <v>2833444</v>
      </c>
    </row>
    <row r="13" spans="1:11" ht="13.5">
      <c r="A13" s="22" t="s">
        <v>130</v>
      </c>
      <c r="B13" s="6">
        <v>13885604</v>
      </c>
      <c r="C13" s="6">
        <v>15615240</v>
      </c>
      <c r="D13" s="23">
        <v>15894979</v>
      </c>
      <c r="E13" s="24">
        <v>17078102</v>
      </c>
      <c r="F13" s="6">
        <v>17079102</v>
      </c>
      <c r="G13" s="25">
        <v>17079102</v>
      </c>
      <c r="H13" s="26">
        <v>7479</v>
      </c>
      <c r="I13" s="24">
        <v>19064334</v>
      </c>
      <c r="J13" s="6">
        <v>18686089</v>
      </c>
      <c r="K13" s="25">
        <v>19544168</v>
      </c>
    </row>
    <row r="14" spans="1:11" ht="13.5">
      <c r="A14" s="22" t="s">
        <v>25</v>
      </c>
      <c r="B14" s="6">
        <v>385413</v>
      </c>
      <c r="C14" s="6">
        <v>386000</v>
      </c>
      <c r="D14" s="23">
        <v>386000</v>
      </c>
      <c r="E14" s="24">
        <v>0</v>
      </c>
      <c r="F14" s="6">
        <v>21003996</v>
      </c>
      <c r="G14" s="25">
        <v>21003996</v>
      </c>
      <c r="H14" s="26">
        <v>0</v>
      </c>
      <c r="I14" s="24">
        <v>0</v>
      </c>
      <c r="J14" s="6">
        <v>0</v>
      </c>
      <c r="K14" s="25">
        <v>0</v>
      </c>
    </row>
    <row r="15" spans="1:11" ht="13.5">
      <c r="A15" s="22" t="s">
        <v>26</v>
      </c>
      <c r="B15" s="6">
        <v>57467820</v>
      </c>
      <c r="C15" s="6">
        <v>60065010</v>
      </c>
      <c r="D15" s="23">
        <v>60065010</v>
      </c>
      <c r="E15" s="24">
        <v>74424000</v>
      </c>
      <c r="F15" s="6">
        <v>72160213</v>
      </c>
      <c r="G15" s="25">
        <v>72160213</v>
      </c>
      <c r="H15" s="26">
        <v>54334230</v>
      </c>
      <c r="I15" s="24">
        <v>70318036</v>
      </c>
      <c r="J15" s="6">
        <v>76643363</v>
      </c>
      <c r="K15" s="25">
        <v>80699726</v>
      </c>
    </row>
    <row r="16" spans="1:11" ht="13.5">
      <c r="A16" s="22" t="s">
        <v>21</v>
      </c>
      <c r="B16" s="6">
        <v>0</v>
      </c>
      <c r="C16" s="6">
        <v>473684</v>
      </c>
      <c r="D16" s="23">
        <v>438596</v>
      </c>
      <c r="E16" s="24">
        <v>0</v>
      </c>
      <c r="F16" s="6">
        <v>0</v>
      </c>
      <c r="G16" s="25">
        <v>0</v>
      </c>
      <c r="H16" s="26">
        <v>-94143</v>
      </c>
      <c r="I16" s="24">
        <v>0</v>
      </c>
      <c r="J16" s="6">
        <v>0</v>
      </c>
      <c r="K16" s="25">
        <v>0</v>
      </c>
    </row>
    <row r="17" spans="1:11" ht="13.5">
      <c r="A17" s="22" t="s">
        <v>27</v>
      </c>
      <c r="B17" s="6">
        <v>54709821</v>
      </c>
      <c r="C17" s="6">
        <v>57839261</v>
      </c>
      <c r="D17" s="23">
        <v>60371887</v>
      </c>
      <c r="E17" s="24">
        <v>33484353</v>
      </c>
      <c r="F17" s="6">
        <v>42799002</v>
      </c>
      <c r="G17" s="25">
        <v>42799002</v>
      </c>
      <c r="H17" s="26">
        <v>14275700</v>
      </c>
      <c r="I17" s="24">
        <v>31322071</v>
      </c>
      <c r="J17" s="6">
        <v>24376384</v>
      </c>
      <c r="K17" s="25">
        <v>30896603</v>
      </c>
    </row>
    <row r="18" spans="1:11" ht="13.5">
      <c r="A18" s="33" t="s">
        <v>28</v>
      </c>
      <c r="B18" s="34">
        <f>SUM(B11:B17)</f>
        <v>162385986</v>
      </c>
      <c r="C18" s="35">
        <f aca="true" t="shared" si="1" ref="C18:K18">SUM(C11:C17)</f>
        <v>175889766</v>
      </c>
      <c r="D18" s="36">
        <f t="shared" si="1"/>
        <v>179284501</v>
      </c>
      <c r="E18" s="34">
        <f t="shared" si="1"/>
        <v>167510000</v>
      </c>
      <c r="F18" s="35">
        <f t="shared" si="1"/>
        <v>198884854</v>
      </c>
      <c r="G18" s="37">
        <f t="shared" si="1"/>
        <v>198884854</v>
      </c>
      <c r="H18" s="38">
        <f t="shared" si="1"/>
        <v>129646676</v>
      </c>
      <c r="I18" s="34">
        <f t="shared" si="1"/>
        <v>169361445</v>
      </c>
      <c r="J18" s="35">
        <f t="shared" si="1"/>
        <v>168842555</v>
      </c>
      <c r="K18" s="37">
        <f t="shared" si="1"/>
        <v>182573322</v>
      </c>
    </row>
    <row r="19" spans="1:11" ht="13.5">
      <c r="A19" s="33" t="s">
        <v>29</v>
      </c>
      <c r="B19" s="39">
        <f>+B10-B18</f>
        <v>-46550874</v>
      </c>
      <c r="C19" s="40">
        <f aca="true" t="shared" si="2" ref="C19:K19">+C10-C18</f>
        <v>-24748565</v>
      </c>
      <c r="D19" s="41">
        <f t="shared" si="2"/>
        <v>-42943253</v>
      </c>
      <c r="E19" s="39">
        <f t="shared" si="2"/>
        <v>6629466</v>
      </c>
      <c r="F19" s="40">
        <f t="shared" si="2"/>
        <v>-39747830</v>
      </c>
      <c r="G19" s="42">
        <f t="shared" si="2"/>
        <v>-39747830</v>
      </c>
      <c r="H19" s="43">
        <f t="shared" si="2"/>
        <v>-20038488</v>
      </c>
      <c r="I19" s="39">
        <f t="shared" si="2"/>
        <v>4780007</v>
      </c>
      <c r="J19" s="40">
        <f t="shared" si="2"/>
        <v>13261877</v>
      </c>
      <c r="K19" s="42">
        <f t="shared" si="2"/>
        <v>8697926</v>
      </c>
    </row>
    <row r="20" spans="1:11" ht="25.5">
      <c r="A20" s="44" t="s">
        <v>30</v>
      </c>
      <c r="B20" s="45">
        <v>13476584</v>
      </c>
      <c r="C20" s="46">
        <v>1900000</v>
      </c>
      <c r="D20" s="47">
        <v>12164000</v>
      </c>
      <c r="E20" s="45">
        <v>17031000</v>
      </c>
      <c r="F20" s="46">
        <v>17031000</v>
      </c>
      <c r="G20" s="48">
        <v>17031000</v>
      </c>
      <c r="H20" s="49">
        <v>25731000</v>
      </c>
      <c r="I20" s="45">
        <v>16981000</v>
      </c>
      <c r="J20" s="46">
        <v>22635000</v>
      </c>
      <c r="K20" s="48">
        <v>22114000</v>
      </c>
    </row>
    <row r="21" spans="1:11" ht="63.75">
      <c r="A21" s="50" t="s">
        <v>131</v>
      </c>
      <c r="B21" s="51">
        <v>0</v>
      </c>
      <c r="C21" s="52">
        <v>105295</v>
      </c>
      <c r="D21" s="53">
        <v>283380</v>
      </c>
      <c r="E21" s="51">
        <v>202000</v>
      </c>
      <c r="F21" s="52">
        <v>0</v>
      </c>
      <c r="G21" s="54">
        <v>0</v>
      </c>
      <c r="H21" s="55">
        <v>235211</v>
      </c>
      <c r="I21" s="51">
        <v>0</v>
      </c>
      <c r="J21" s="52">
        <v>0</v>
      </c>
      <c r="K21" s="54">
        <v>0</v>
      </c>
    </row>
    <row r="22" spans="1:11" ht="25.5">
      <c r="A22" s="56" t="s">
        <v>132</v>
      </c>
      <c r="B22" s="57">
        <f>SUM(B19:B21)</f>
        <v>-33074290</v>
      </c>
      <c r="C22" s="58">
        <f aca="true" t="shared" si="3" ref="C22:K22">SUM(C19:C21)</f>
        <v>-22743270</v>
      </c>
      <c r="D22" s="59">
        <f t="shared" si="3"/>
        <v>-30495873</v>
      </c>
      <c r="E22" s="57">
        <f t="shared" si="3"/>
        <v>23862466</v>
      </c>
      <c r="F22" s="58">
        <f t="shared" si="3"/>
        <v>-22716830</v>
      </c>
      <c r="G22" s="60">
        <f t="shared" si="3"/>
        <v>-22716830</v>
      </c>
      <c r="H22" s="61">
        <f t="shared" si="3"/>
        <v>5927723</v>
      </c>
      <c r="I22" s="57">
        <f t="shared" si="3"/>
        <v>21761007</v>
      </c>
      <c r="J22" s="58">
        <f t="shared" si="3"/>
        <v>35896877</v>
      </c>
      <c r="K22" s="60">
        <f t="shared" si="3"/>
        <v>30811926</v>
      </c>
    </row>
    <row r="23" spans="1:11" ht="13.5">
      <c r="A23" s="50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62" t="s">
        <v>32</v>
      </c>
      <c r="B24" s="39">
        <f>SUM(B22:B23)</f>
        <v>-33074290</v>
      </c>
      <c r="C24" s="40">
        <f aca="true" t="shared" si="4" ref="C24:K24">SUM(C22:C23)</f>
        <v>-22743270</v>
      </c>
      <c r="D24" s="41">
        <f t="shared" si="4"/>
        <v>-30495873</v>
      </c>
      <c r="E24" s="39">
        <f t="shared" si="4"/>
        <v>23862466</v>
      </c>
      <c r="F24" s="40">
        <f t="shared" si="4"/>
        <v>-22716830</v>
      </c>
      <c r="G24" s="42">
        <f t="shared" si="4"/>
        <v>-22716830</v>
      </c>
      <c r="H24" s="43">
        <f t="shared" si="4"/>
        <v>5927723</v>
      </c>
      <c r="I24" s="39">
        <f t="shared" si="4"/>
        <v>21761007</v>
      </c>
      <c r="J24" s="40">
        <f t="shared" si="4"/>
        <v>35896877</v>
      </c>
      <c r="K24" s="42">
        <f t="shared" si="4"/>
        <v>30811926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64" t="s">
        <v>133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3.5">
      <c r="A27" s="33" t="s">
        <v>33</v>
      </c>
      <c r="B27" s="7">
        <v>14866725</v>
      </c>
      <c r="C27" s="7">
        <v>14758353</v>
      </c>
      <c r="D27" s="69">
        <v>14277489</v>
      </c>
      <c r="E27" s="70">
        <v>19534731</v>
      </c>
      <c r="F27" s="7">
        <v>19534731</v>
      </c>
      <c r="G27" s="71">
        <v>19534731</v>
      </c>
      <c r="H27" s="72">
        <v>10766763</v>
      </c>
      <c r="I27" s="70">
        <v>16441951</v>
      </c>
      <c r="J27" s="7">
        <v>10062700</v>
      </c>
      <c r="K27" s="71">
        <v>6101569</v>
      </c>
    </row>
    <row r="28" spans="1:11" ht="13.5">
      <c r="A28" s="73" t="s">
        <v>34</v>
      </c>
      <c r="B28" s="6">
        <v>14866725</v>
      </c>
      <c r="C28" s="6">
        <v>14188865</v>
      </c>
      <c r="D28" s="23">
        <v>13708001</v>
      </c>
      <c r="E28" s="24">
        <v>17034731</v>
      </c>
      <c r="F28" s="6">
        <v>17034731</v>
      </c>
      <c r="G28" s="25">
        <v>17034731</v>
      </c>
      <c r="H28" s="26">
        <v>0</v>
      </c>
      <c r="I28" s="24">
        <v>15971341</v>
      </c>
      <c r="J28" s="6">
        <v>10000000</v>
      </c>
      <c r="K28" s="25">
        <v>9000000</v>
      </c>
    </row>
    <row r="29" spans="1:11" ht="13.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3.5">
      <c r="A30" s="22" t="s">
        <v>35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36</v>
      </c>
      <c r="B31" s="6">
        <v>0</v>
      </c>
      <c r="C31" s="6">
        <v>0</v>
      </c>
      <c r="D31" s="23">
        <v>0</v>
      </c>
      <c r="E31" s="24">
        <v>0</v>
      </c>
      <c r="F31" s="6">
        <v>0</v>
      </c>
      <c r="G31" s="25">
        <v>0</v>
      </c>
      <c r="H31" s="26">
        <v>0</v>
      </c>
      <c r="I31" s="24">
        <v>0</v>
      </c>
      <c r="J31" s="6">
        <v>0</v>
      </c>
      <c r="K31" s="25">
        <v>0</v>
      </c>
    </row>
    <row r="32" spans="1:11" ht="13.5">
      <c r="A32" s="33" t="s">
        <v>37</v>
      </c>
      <c r="B32" s="7">
        <f>SUM(B28:B31)</f>
        <v>14866725</v>
      </c>
      <c r="C32" s="7">
        <f aca="true" t="shared" si="5" ref="C32:K32">SUM(C28:C31)</f>
        <v>14188865</v>
      </c>
      <c r="D32" s="69">
        <f t="shared" si="5"/>
        <v>13708001</v>
      </c>
      <c r="E32" s="70">
        <f t="shared" si="5"/>
        <v>17034731</v>
      </c>
      <c r="F32" s="7">
        <f t="shared" si="5"/>
        <v>17034731</v>
      </c>
      <c r="G32" s="71">
        <f t="shared" si="5"/>
        <v>17034731</v>
      </c>
      <c r="H32" s="72">
        <f t="shared" si="5"/>
        <v>0</v>
      </c>
      <c r="I32" s="70">
        <f t="shared" si="5"/>
        <v>15971341</v>
      </c>
      <c r="J32" s="7">
        <f t="shared" si="5"/>
        <v>10000000</v>
      </c>
      <c r="K32" s="71">
        <f t="shared" si="5"/>
        <v>9000000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3.5">
      <c r="A34" s="64" t="s">
        <v>38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3.5">
      <c r="A35" s="22" t="s">
        <v>39</v>
      </c>
      <c r="B35" s="6">
        <v>45260219</v>
      </c>
      <c r="C35" s="6">
        <v>38507348</v>
      </c>
      <c r="D35" s="23">
        <v>40000305</v>
      </c>
      <c r="E35" s="24">
        <v>45192837</v>
      </c>
      <c r="F35" s="6">
        <v>-1107459</v>
      </c>
      <c r="G35" s="25">
        <v>-1107459</v>
      </c>
      <c r="H35" s="26">
        <v>64446848</v>
      </c>
      <c r="I35" s="24">
        <v>44158390</v>
      </c>
      <c r="J35" s="6">
        <v>71809266</v>
      </c>
      <c r="K35" s="25">
        <v>71916525</v>
      </c>
    </row>
    <row r="36" spans="1:11" ht="13.5">
      <c r="A36" s="22" t="s">
        <v>40</v>
      </c>
      <c r="B36" s="6">
        <v>170984867</v>
      </c>
      <c r="C36" s="6">
        <v>234604</v>
      </c>
      <c r="D36" s="23">
        <v>-46751</v>
      </c>
      <c r="E36" s="24">
        <v>2456629</v>
      </c>
      <c r="F36" s="6">
        <v>1177629</v>
      </c>
      <c r="G36" s="25">
        <v>1177629</v>
      </c>
      <c r="H36" s="26">
        <v>10759284</v>
      </c>
      <c r="I36" s="24">
        <v>-1422383</v>
      </c>
      <c r="J36" s="6">
        <v>-8623389</v>
      </c>
      <c r="K36" s="25">
        <v>-13442599</v>
      </c>
    </row>
    <row r="37" spans="1:11" ht="13.5">
      <c r="A37" s="22" t="s">
        <v>41</v>
      </c>
      <c r="B37" s="6">
        <v>88994128</v>
      </c>
      <c r="C37" s="6">
        <v>65392164</v>
      </c>
      <c r="D37" s="23">
        <v>73679032</v>
      </c>
      <c r="E37" s="24">
        <v>23787000</v>
      </c>
      <c r="F37" s="6">
        <v>22787000</v>
      </c>
      <c r="G37" s="25">
        <v>22787000</v>
      </c>
      <c r="H37" s="26">
        <v>69278409</v>
      </c>
      <c r="I37" s="24">
        <v>20975000</v>
      </c>
      <c r="J37" s="6">
        <v>27289000</v>
      </c>
      <c r="K37" s="25">
        <v>27662000</v>
      </c>
    </row>
    <row r="38" spans="1:11" ht="13.5">
      <c r="A38" s="22" t="s">
        <v>42</v>
      </c>
      <c r="B38" s="6">
        <v>38117175</v>
      </c>
      <c r="C38" s="6">
        <v>-3906942</v>
      </c>
      <c r="D38" s="23">
        <v>-3537424</v>
      </c>
      <c r="E38" s="24">
        <v>0</v>
      </c>
      <c r="F38" s="6">
        <v>0</v>
      </c>
      <c r="G38" s="25">
        <v>0</v>
      </c>
      <c r="H38" s="26">
        <v>0</v>
      </c>
      <c r="I38" s="24">
        <v>0</v>
      </c>
      <c r="J38" s="6">
        <v>0</v>
      </c>
      <c r="K38" s="25">
        <v>0</v>
      </c>
    </row>
    <row r="39" spans="1:11" ht="13.5">
      <c r="A39" s="22" t="s">
        <v>43</v>
      </c>
      <c r="B39" s="6">
        <v>89133783</v>
      </c>
      <c r="C39" s="6">
        <v>0</v>
      </c>
      <c r="D39" s="23">
        <v>307817</v>
      </c>
      <c r="E39" s="24">
        <v>0</v>
      </c>
      <c r="F39" s="6">
        <v>0</v>
      </c>
      <c r="G39" s="25">
        <v>0</v>
      </c>
      <c r="H39" s="26">
        <v>0</v>
      </c>
      <c r="I39" s="24">
        <v>0</v>
      </c>
      <c r="J39" s="6">
        <v>0</v>
      </c>
      <c r="K39" s="25">
        <v>0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64" t="s">
        <v>44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3.5">
      <c r="A42" s="22" t="s">
        <v>45</v>
      </c>
      <c r="B42" s="6">
        <v>18734019</v>
      </c>
      <c r="C42" s="6">
        <v>1889488</v>
      </c>
      <c r="D42" s="23">
        <v>14521254</v>
      </c>
      <c r="E42" s="24">
        <v>131538786</v>
      </c>
      <c r="F42" s="6">
        <v>123332340</v>
      </c>
      <c r="G42" s="25">
        <v>123332340</v>
      </c>
      <c r="H42" s="26">
        <v>62219183</v>
      </c>
      <c r="I42" s="24">
        <v>128263711</v>
      </c>
      <c r="J42" s="6">
        <v>138102726</v>
      </c>
      <c r="K42" s="25">
        <v>142776713</v>
      </c>
    </row>
    <row r="43" spans="1:11" ht="13.5">
      <c r="A43" s="22" t="s">
        <v>46</v>
      </c>
      <c r="B43" s="6">
        <v>-41600298</v>
      </c>
      <c r="C43" s="6">
        <v>0</v>
      </c>
      <c r="D43" s="23">
        <v>0</v>
      </c>
      <c r="E43" s="24">
        <v>-7503731</v>
      </c>
      <c r="F43" s="6">
        <v>-7503731</v>
      </c>
      <c r="G43" s="25">
        <v>-7503731</v>
      </c>
      <c r="H43" s="26">
        <v>0</v>
      </c>
      <c r="I43" s="24">
        <v>-4490951</v>
      </c>
      <c r="J43" s="6">
        <v>2135000</v>
      </c>
      <c r="K43" s="25">
        <v>4114000</v>
      </c>
    </row>
    <row r="44" spans="1:11" ht="13.5">
      <c r="A44" s="22" t="s">
        <v>47</v>
      </c>
      <c r="B44" s="6">
        <v>18418585</v>
      </c>
      <c r="C44" s="6">
        <v>6790</v>
      </c>
      <c r="D44" s="23">
        <v>0</v>
      </c>
      <c r="E44" s="24">
        <v>-6790</v>
      </c>
      <c r="F44" s="6">
        <v>-6790</v>
      </c>
      <c r="G44" s="25">
        <v>-6790</v>
      </c>
      <c r="H44" s="26">
        <v>0</v>
      </c>
      <c r="I44" s="24">
        <v>0</v>
      </c>
      <c r="J44" s="6">
        <v>0</v>
      </c>
      <c r="K44" s="25">
        <v>0</v>
      </c>
    </row>
    <row r="45" spans="1:11" ht="13.5">
      <c r="A45" s="33" t="s">
        <v>48</v>
      </c>
      <c r="B45" s="7">
        <v>496507</v>
      </c>
      <c r="C45" s="7">
        <v>1896278</v>
      </c>
      <c r="D45" s="69">
        <v>14447450</v>
      </c>
      <c r="E45" s="70">
        <v>124028265</v>
      </c>
      <c r="F45" s="7">
        <v>115821819</v>
      </c>
      <c r="G45" s="71">
        <v>115821819</v>
      </c>
      <c r="H45" s="72">
        <v>62019183</v>
      </c>
      <c r="I45" s="70">
        <v>123772760</v>
      </c>
      <c r="J45" s="7">
        <v>140237726</v>
      </c>
      <c r="K45" s="71">
        <v>146890713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64" t="s">
        <v>49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3.5">
      <c r="A48" s="22" t="s">
        <v>50</v>
      </c>
      <c r="B48" s="6">
        <v>496505</v>
      </c>
      <c r="C48" s="6">
        <v>1817946</v>
      </c>
      <c r="D48" s="23">
        <v>1914231</v>
      </c>
      <c r="E48" s="24">
        <v>59686917</v>
      </c>
      <c r="F48" s="6">
        <v>32865134</v>
      </c>
      <c r="G48" s="25">
        <v>32865134</v>
      </c>
      <c r="H48" s="26">
        <v>52819426</v>
      </c>
      <c r="I48" s="24">
        <v>55805276</v>
      </c>
      <c r="J48" s="6">
        <v>79549689</v>
      </c>
      <c r="K48" s="25">
        <v>84678167</v>
      </c>
    </row>
    <row r="49" spans="1:11" ht="13.5">
      <c r="A49" s="22" t="s">
        <v>51</v>
      </c>
      <c r="B49" s="6">
        <f>+B75</f>
        <v>49703243.16702403</v>
      </c>
      <c r="C49" s="6">
        <f aca="true" t="shared" si="6" ref="C49:K49">+C75</f>
        <v>47494526</v>
      </c>
      <c r="D49" s="23">
        <f t="shared" si="6"/>
        <v>53441031</v>
      </c>
      <c r="E49" s="24">
        <f t="shared" si="6"/>
        <v>31995516.313364618</v>
      </c>
      <c r="F49" s="6">
        <f t="shared" si="6"/>
        <v>41286647.09649116</v>
      </c>
      <c r="G49" s="25">
        <f t="shared" si="6"/>
        <v>41286647.09649116</v>
      </c>
      <c r="H49" s="26">
        <f t="shared" si="6"/>
        <v>69278409</v>
      </c>
      <c r="I49" s="24">
        <f t="shared" si="6"/>
        <v>25487848.931526877</v>
      </c>
      <c r="J49" s="6">
        <f t="shared" si="6"/>
        <v>30523364.17286656</v>
      </c>
      <c r="K49" s="25">
        <f t="shared" si="6"/>
        <v>32980416.00380221</v>
      </c>
    </row>
    <row r="50" spans="1:11" ht="13.5">
      <c r="A50" s="33" t="s">
        <v>52</v>
      </c>
      <c r="B50" s="7">
        <f>+B48-B49</f>
        <v>-49206738.16702403</v>
      </c>
      <c r="C50" s="7">
        <f aca="true" t="shared" si="7" ref="C50:K50">+C48-C49</f>
        <v>-45676580</v>
      </c>
      <c r="D50" s="69">
        <f t="shared" si="7"/>
        <v>-51526800</v>
      </c>
      <c r="E50" s="70">
        <f t="shared" si="7"/>
        <v>27691400.686635382</v>
      </c>
      <c r="F50" s="7">
        <f t="shared" si="7"/>
        <v>-8421513.096491158</v>
      </c>
      <c r="G50" s="71">
        <f t="shared" si="7"/>
        <v>-8421513.096491158</v>
      </c>
      <c r="H50" s="72">
        <f t="shared" si="7"/>
        <v>-16458983</v>
      </c>
      <c r="I50" s="70">
        <f t="shared" si="7"/>
        <v>30317427.068473123</v>
      </c>
      <c r="J50" s="7">
        <f t="shared" si="7"/>
        <v>49026324.82713344</v>
      </c>
      <c r="K50" s="71">
        <f t="shared" si="7"/>
        <v>51697750.99619779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3.5">
      <c r="A52" s="64" t="s">
        <v>53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54</v>
      </c>
      <c r="B53" s="6">
        <v>170984867</v>
      </c>
      <c r="C53" s="6">
        <v>234604</v>
      </c>
      <c r="D53" s="23">
        <v>-46751</v>
      </c>
      <c r="E53" s="24">
        <v>2456629</v>
      </c>
      <c r="F53" s="6">
        <v>1177629</v>
      </c>
      <c r="G53" s="25">
        <v>1177629</v>
      </c>
      <c r="H53" s="26">
        <v>10759284</v>
      </c>
      <c r="I53" s="24">
        <v>-1422383</v>
      </c>
      <c r="J53" s="6">
        <v>-8623389</v>
      </c>
      <c r="K53" s="25">
        <v>-13442599</v>
      </c>
    </row>
    <row r="54" spans="1:11" ht="13.5">
      <c r="A54" s="22" t="s">
        <v>55</v>
      </c>
      <c r="B54" s="6">
        <v>13885604</v>
      </c>
      <c r="C54" s="6">
        <v>0</v>
      </c>
      <c r="D54" s="23">
        <v>15894979</v>
      </c>
      <c r="E54" s="24">
        <v>17078102</v>
      </c>
      <c r="F54" s="6">
        <v>17079102</v>
      </c>
      <c r="G54" s="25">
        <v>17079102</v>
      </c>
      <c r="H54" s="26">
        <v>7479</v>
      </c>
      <c r="I54" s="24">
        <v>19064334</v>
      </c>
      <c r="J54" s="6">
        <v>18686089</v>
      </c>
      <c r="K54" s="25">
        <v>19544168</v>
      </c>
    </row>
    <row r="55" spans="1:11" ht="13.5">
      <c r="A55" s="22" t="s">
        <v>56</v>
      </c>
      <c r="B55" s="6">
        <v>14866725</v>
      </c>
      <c r="C55" s="6">
        <v>12730489</v>
      </c>
      <c r="D55" s="23">
        <v>11657948</v>
      </c>
      <c r="E55" s="24">
        <v>11589105</v>
      </c>
      <c r="F55" s="6">
        <v>11589105</v>
      </c>
      <c r="G55" s="25">
        <v>11589105</v>
      </c>
      <c r="H55" s="26">
        <v>10570718</v>
      </c>
      <c r="I55" s="24">
        <v>10592150</v>
      </c>
      <c r="J55" s="6">
        <v>0</v>
      </c>
      <c r="K55" s="25">
        <v>-2963952</v>
      </c>
    </row>
    <row r="56" spans="1:11" ht="13.5">
      <c r="A56" s="22" t="s">
        <v>57</v>
      </c>
      <c r="B56" s="6">
        <v>393698</v>
      </c>
      <c r="C56" s="6">
        <v>1042309</v>
      </c>
      <c r="D56" s="23">
        <v>1042309</v>
      </c>
      <c r="E56" s="24">
        <v>0</v>
      </c>
      <c r="F56" s="6">
        <v>0</v>
      </c>
      <c r="G56" s="25">
        <v>0</v>
      </c>
      <c r="H56" s="26">
        <v>11853</v>
      </c>
      <c r="I56" s="24">
        <v>300000</v>
      </c>
      <c r="J56" s="6">
        <v>508980</v>
      </c>
      <c r="K56" s="25">
        <v>0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3.5">
      <c r="A58" s="64" t="s">
        <v>58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3.5">
      <c r="A59" s="90" t="s">
        <v>59</v>
      </c>
      <c r="B59" s="6">
        <v>0</v>
      </c>
      <c r="C59" s="6">
        <v>0</v>
      </c>
      <c r="D59" s="23">
        <v>0</v>
      </c>
      <c r="E59" s="24">
        <v>0</v>
      </c>
      <c r="F59" s="6">
        <v>0</v>
      </c>
      <c r="G59" s="25">
        <v>0</v>
      </c>
      <c r="H59" s="26">
        <v>0</v>
      </c>
      <c r="I59" s="24">
        <v>0</v>
      </c>
      <c r="J59" s="6">
        <v>0</v>
      </c>
      <c r="K59" s="25">
        <v>0</v>
      </c>
    </row>
    <row r="60" spans="1:11" ht="13.5">
      <c r="A60" s="90" t="s">
        <v>60</v>
      </c>
      <c r="B60" s="6">
        <v>0</v>
      </c>
      <c r="C60" s="6">
        <v>0</v>
      </c>
      <c r="D60" s="23">
        <v>0</v>
      </c>
      <c r="E60" s="24">
        <v>4904000</v>
      </c>
      <c r="F60" s="6">
        <v>4904000</v>
      </c>
      <c r="G60" s="25">
        <v>4904000</v>
      </c>
      <c r="H60" s="26">
        <v>17084820</v>
      </c>
      <c r="I60" s="24">
        <v>3677913</v>
      </c>
      <c r="J60" s="6">
        <v>2898081</v>
      </c>
      <c r="K60" s="25">
        <v>3031393</v>
      </c>
    </row>
    <row r="61" spans="1:11" ht="13.5">
      <c r="A61" s="91" t="s">
        <v>61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3.5">
      <c r="A62" s="96" t="s">
        <v>62</v>
      </c>
      <c r="B62" s="97">
        <v>0</v>
      </c>
      <c r="C62" s="98">
        <v>0</v>
      </c>
      <c r="D62" s="99">
        <v>0</v>
      </c>
      <c r="E62" s="97">
        <v>0</v>
      </c>
      <c r="F62" s="98">
        <v>0</v>
      </c>
      <c r="G62" s="99">
        <v>0</v>
      </c>
      <c r="H62" s="100">
        <v>0</v>
      </c>
      <c r="I62" s="97">
        <v>0</v>
      </c>
      <c r="J62" s="98">
        <v>0</v>
      </c>
      <c r="K62" s="99">
        <v>0</v>
      </c>
    </row>
    <row r="63" spans="1:11" ht="13.5">
      <c r="A63" s="96" t="s">
        <v>63</v>
      </c>
      <c r="B63" s="97">
        <v>0</v>
      </c>
      <c r="C63" s="98">
        <v>0</v>
      </c>
      <c r="D63" s="99">
        <v>0</v>
      </c>
      <c r="E63" s="97">
        <v>0</v>
      </c>
      <c r="F63" s="98">
        <v>0</v>
      </c>
      <c r="G63" s="99">
        <v>0</v>
      </c>
      <c r="H63" s="100">
        <v>0</v>
      </c>
      <c r="I63" s="97">
        <v>0</v>
      </c>
      <c r="J63" s="98">
        <v>0</v>
      </c>
      <c r="K63" s="99">
        <v>0</v>
      </c>
    </row>
    <row r="64" spans="1:11" ht="13.5">
      <c r="A64" s="96" t="s">
        <v>64</v>
      </c>
      <c r="B64" s="97">
        <v>0</v>
      </c>
      <c r="C64" s="98">
        <v>0</v>
      </c>
      <c r="D64" s="99">
        <v>0</v>
      </c>
      <c r="E64" s="97">
        <v>0</v>
      </c>
      <c r="F64" s="98">
        <v>0</v>
      </c>
      <c r="G64" s="99">
        <v>0</v>
      </c>
      <c r="H64" s="100">
        <v>0</v>
      </c>
      <c r="I64" s="97">
        <v>0</v>
      </c>
      <c r="J64" s="98">
        <v>0</v>
      </c>
      <c r="K64" s="99">
        <v>0</v>
      </c>
    </row>
    <row r="65" spans="1:11" ht="13.5">
      <c r="A65" s="96" t="s">
        <v>65</v>
      </c>
      <c r="B65" s="97">
        <v>0</v>
      </c>
      <c r="C65" s="98">
        <v>0</v>
      </c>
      <c r="D65" s="99">
        <v>0</v>
      </c>
      <c r="E65" s="97">
        <v>0</v>
      </c>
      <c r="F65" s="98">
        <v>0</v>
      </c>
      <c r="G65" s="99">
        <v>0</v>
      </c>
      <c r="H65" s="100">
        <v>0</v>
      </c>
      <c r="I65" s="97">
        <v>0</v>
      </c>
      <c r="J65" s="98">
        <v>0</v>
      </c>
      <c r="K65" s="99">
        <v>0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3.5">
      <c r="A67" s="105"/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3.5">
      <c r="A68" s="107"/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3.5">
      <c r="A69" s="108"/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3.5" hidden="1">
      <c r="A70" s="4" t="s">
        <v>134</v>
      </c>
      <c r="B70" s="5">
        <f>IF(ISERROR(B71/B72),0,(B71/B72))</f>
        <v>0.7165921706635433</v>
      </c>
      <c r="C70" s="5">
        <f aca="true" t="shared" si="8" ref="C70:K70">IF(ISERROR(C71/C72),0,(C71/C72))</f>
        <v>0</v>
      </c>
      <c r="D70" s="5">
        <f t="shared" si="8"/>
        <v>0</v>
      </c>
      <c r="E70" s="5">
        <f t="shared" si="8"/>
        <v>0.5663357945702395</v>
      </c>
      <c r="F70" s="5">
        <f t="shared" si="8"/>
        <v>0.5445462198452489</v>
      </c>
      <c r="G70" s="5">
        <f t="shared" si="8"/>
        <v>0.5445462198452489</v>
      </c>
      <c r="H70" s="5">
        <f t="shared" si="8"/>
        <v>0</v>
      </c>
      <c r="I70" s="5">
        <f t="shared" si="8"/>
        <v>0.38747257692115084</v>
      </c>
      <c r="J70" s="5">
        <f t="shared" si="8"/>
        <v>0.4178536719332473</v>
      </c>
      <c r="K70" s="5">
        <f t="shared" si="8"/>
        <v>0.4167501332353792</v>
      </c>
    </row>
    <row r="71" spans="1:11" ht="12.75" hidden="1">
      <c r="A71" s="2" t="s">
        <v>135</v>
      </c>
      <c r="B71" s="2">
        <f>+B83</f>
        <v>56953056</v>
      </c>
      <c r="C71" s="2">
        <f aca="true" t="shared" si="9" ref="C71:K71">+C83</f>
        <v>0</v>
      </c>
      <c r="D71" s="2">
        <f t="shared" si="9"/>
        <v>0</v>
      </c>
      <c r="E71" s="2">
        <f t="shared" si="9"/>
        <v>72452250</v>
      </c>
      <c r="F71" s="2">
        <f t="shared" si="9"/>
        <v>63983535</v>
      </c>
      <c r="G71" s="2">
        <f t="shared" si="9"/>
        <v>63983535</v>
      </c>
      <c r="H71" s="2">
        <f t="shared" si="9"/>
        <v>0</v>
      </c>
      <c r="I71" s="2">
        <f t="shared" si="9"/>
        <v>45301614</v>
      </c>
      <c r="J71" s="2">
        <f t="shared" si="9"/>
        <v>54546002</v>
      </c>
      <c r="K71" s="2">
        <f t="shared" si="9"/>
        <v>57373945</v>
      </c>
    </row>
    <row r="72" spans="1:11" ht="12.75" hidden="1">
      <c r="A72" s="2" t="s">
        <v>136</v>
      </c>
      <c r="B72" s="2">
        <f>+B77</f>
        <v>79477642</v>
      </c>
      <c r="C72" s="2">
        <f aca="true" t="shared" si="10" ref="C72:K72">+C77</f>
        <v>95864558</v>
      </c>
      <c r="D72" s="2">
        <f t="shared" si="10"/>
        <v>92170263</v>
      </c>
      <c r="E72" s="2">
        <f t="shared" si="10"/>
        <v>127931610</v>
      </c>
      <c r="F72" s="2">
        <f t="shared" si="10"/>
        <v>117498814</v>
      </c>
      <c r="G72" s="2">
        <f t="shared" si="10"/>
        <v>117498814</v>
      </c>
      <c r="H72" s="2">
        <f t="shared" si="10"/>
        <v>73320538</v>
      </c>
      <c r="I72" s="2">
        <f t="shared" si="10"/>
        <v>116915665</v>
      </c>
      <c r="J72" s="2">
        <f t="shared" si="10"/>
        <v>130538525</v>
      </c>
      <c r="K72" s="2">
        <f t="shared" si="10"/>
        <v>137669890</v>
      </c>
    </row>
    <row r="73" spans="1:11" ht="12.75" hidden="1">
      <c r="A73" s="2" t="s">
        <v>137</v>
      </c>
      <c r="B73" s="2">
        <f>+B74</f>
        <v>2690537.166666668</v>
      </c>
      <c r="C73" s="2">
        <f aca="true" t="shared" si="11" ref="C73:K73">+(C78+C80+C81+C82)-(B78+B80+B81+B82)</f>
        <v>-7845626</v>
      </c>
      <c r="D73" s="2">
        <f t="shared" si="11"/>
        <v>1396672</v>
      </c>
      <c r="E73" s="2">
        <f t="shared" si="11"/>
        <v>-52578009</v>
      </c>
      <c r="F73" s="2">
        <f>+(F78+F80+F81+F82)-(D78+D80+D81+D82)</f>
        <v>-72056522</v>
      </c>
      <c r="G73" s="2">
        <f>+(G78+G80+G81+G82)-(D78+D80+D81+D82)</f>
        <v>-72056522</v>
      </c>
      <c r="H73" s="2">
        <f>+(H78+H80+H81+H82)-(D78+D80+D81+D82)</f>
        <v>-26456507</v>
      </c>
      <c r="I73" s="2">
        <f>+(I78+I80+I81+I82)-(E78+E80+E81+E82)</f>
        <v>2847194</v>
      </c>
      <c r="J73" s="2">
        <f t="shared" si="11"/>
        <v>3906463</v>
      </c>
      <c r="K73" s="2">
        <f t="shared" si="11"/>
        <v>-5021219</v>
      </c>
    </row>
    <row r="74" spans="1:11" ht="12.75" hidden="1">
      <c r="A74" s="2" t="s">
        <v>138</v>
      </c>
      <c r="B74" s="2">
        <f>+TREND(C74:E74)</f>
        <v>2690537.166666668</v>
      </c>
      <c r="C74" s="2">
        <f>+C73</f>
        <v>-7845626</v>
      </c>
      <c r="D74" s="2">
        <f aca="true" t="shared" si="12" ref="D74:K74">+D73</f>
        <v>1396672</v>
      </c>
      <c r="E74" s="2">
        <f t="shared" si="12"/>
        <v>-52578009</v>
      </c>
      <c r="F74" s="2">
        <f t="shared" si="12"/>
        <v>-72056522</v>
      </c>
      <c r="G74" s="2">
        <f t="shared" si="12"/>
        <v>-72056522</v>
      </c>
      <c r="H74" s="2">
        <f t="shared" si="12"/>
        <v>-26456507</v>
      </c>
      <c r="I74" s="2">
        <f t="shared" si="12"/>
        <v>2847194</v>
      </c>
      <c r="J74" s="2">
        <f t="shared" si="12"/>
        <v>3906463</v>
      </c>
      <c r="K74" s="2">
        <f t="shared" si="12"/>
        <v>-5021219</v>
      </c>
    </row>
    <row r="75" spans="1:11" ht="12.75" hidden="1">
      <c r="A75" s="2" t="s">
        <v>139</v>
      </c>
      <c r="B75" s="2">
        <f>+B84-(((B80+B81+B78)*B70)-B79)</f>
        <v>49703243.16702403</v>
      </c>
      <c r="C75" s="2">
        <f aca="true" t="shared" si="13" ref="C75:K75">+C84-(((C80+C81+C78)*C70)-C79)</f>
        <v>47494526</v>
      </c>
      <c r="D75" s="2">
        <f t="shared" si="13"/>
        <v>53441031</v>
      </c>
      <c r="E75" s="2">
        <f t="shared" si="13"/>
        <v>31995516.313364618</v>
      </c>
      <c r="F75" s="2">
        <f t="shared" si="13"/>
        <v>41286647.09649116</v>
      </c>
      <c r="G75" s="2">
        <f t="shared" si="13"/>
        <v>41286647.09649116</v>
      </c>
      <c r="H75" s="2">
        <f t="shared" si="13"/>
        <v>69278409</v>
      </c>
      <c r="I75" s="2">
        <f t="shared" si="13"/>
        <v>25487848.931526877</v>
      </c>
      <c r="J75" s="2">
        <f t="shared" si="13"/>
        <v>30523364.17286656</v>
      </c>
      <c r="K75" s="2">
        <f t="shared" si="13"/>
        <v>32980416.00380221</v>
      </c>
    </row>
    <row r="76" spans="1:11" ht="12.75" hidden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2.75" hidden="1">
      <c r="A77" s="1" t="s">
        <v>66</v>
      </c>
      <c r="B77" s="3">
        <v>79477642</v>
      </c>
      <c r="C77" s="3">
        <v>95864558</v>
      </c>
      <c r="D77" s="3">
        <v>92170263</v>
      </c>
      <c r="E77" s="3">
        <v>127931610</v>
      </c>
      <c r="F77" s="3">
        <v>117498814</v>
      </c>
      <c r="G77" s="3">
        <v>117498814</v>
      </c>
      <c r="H77" s="3">
        <v>73320538</v>
      </c>
      <c r="I77" s="3">
        <v>116915665</v>
      </c>
      <c r="J77" s="3">
        <v>130538525</v>
      </c>
      <c r="K77" s="3">
        <v>137669890</v>
      </c>
    </row>
    <row r="78" spans="1:11" ht="12.75" hidden="1">
      <c r="A78" s="1" t="s">
        <v>67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2.75" hidden="1">
      <c r="A79" s="1" t="s">
        <v>68</v>
      </c>
      <c r="B79" s="3">
        <v>81328781</v>
      </c>
      <c r="C79" s="3">
        <v>47494526</v>
      </c>
      <c r="D79" s="3">
        <v>53441031</v>
      </c>
      <c r="E79" s="3">
        <v>23787000</v>
      </c>
      <c r="F79" s="3">
        <v>22787000</v>
      </c>
      <c r="G79" s="3">
        <v>22787000</v>
      </c>
      <c r="H79" s="3">
        <v>69278409</v>
      </c>
      <c r="I79" s="3">
        <v>20975000</v>
      </c>
      <c r="J79" s="3">
        <v>27289000</v>
      </c>
      <c r="K79" s="3">
        <v>27662000</v>
      </c>
    </row>
    <row r="80" spans="1:11" ht="12.75" hidden="1">
      <c r="A80" s="1" t="s">
        <v>69</v>
      </c>
      <c r="B80" s="3">
        <v>41604067</v>
      </c>
      <c r="C80" s="3">
        <v>20584787</v>
      </c>
      <c r="D80" s="3">
        <v>21981459</v>
      </c>
      <c r="E80" s="3">
        <v>-14494080</v>
      </c>
      <c r="F80" s="3">
        <v>-33972593</v>
      </c>
      <c r="G80" s="3">
        <v>-33972593</v>
      </c>
      <c r="H80" s="3">
        <v>12212668</v>
      </c>
      <c r="I80" s="3">
        <v>-11646886</v>
      </c>
      <c r="J80" s="3">
        <v>-7740423</v>
      </c>
      <c r="K80" s="3">
        <v>-12761642</v>
      </c>
    </row>
    <row r="81" spans="1:11" ht="12.75" hidden="1">
      <c r="A81" s="1" t="s">
        <v>70</v>
      </c>
      <c r="B81" s="3">
        <v>2529178</v>
      </c>
      <c r="C81" s="3">
        <v>16102470</v>
      </c>
      <c r="D81" s="3">
        <v>16102470</v>
      </c>
      <c r="E81" s="3">
        <v>0</v>
      </c>
      <c r="F81" s="3">
        <v>0</v>
      </c>
      <c r="G81" s="3">
        <v>0</v>
      </c>
      <c r="H81" s="3">
        <v>-585246</v>
      </c>
      <c r="I81" s="3">
        <v>0</v>
      </c>
      <c r="J81" s="3">
        <v>0</v>
      </c>
      <c r="K81" s="3">
        <v>0</v>
      </c>
    </row>
    <row r="82" spans="1:11" ht="12.75" hidden="1">
      <c r="A82" s="1" t="s">
        <v>71</v>
      </c>
      <c r="B82" s="3">
        <v>399638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2.75" hidden="1">
      <c r="A83" s="1" t="s">
        <v>72</v>
      </c>
      <c r="B83" s="3">
        <v>56953056</v>
      </c>
      <c r="C83" s="3">
        <v>0</v>
      </c>
      <c r="D83" s="3">
        <v>0</v>
      </c>
      <c r="E83" s="3">
        <v>72452250</v>
      </c>
      <c r="F83" s="3">
        <v>63983535</v>
      </c>
      <c r="G83" s="3">
        <v>63983535</v>
      </c>
      <c r="H83" s="3">
        <v>0</v>
      </c>
      <c r="I83" s="3">
        <v>45301614</v>
      </c>
      <c r="J83" s="3">
        <v>54546002</v>
      </c>
      <c r="K83" s="3">
        <v>57373945</v>
      </c>
    </row>
    <row r="84" spans="1:11" ht="12.75" hidden="1">
      <c r="A84" s="1" t="s">
        <v>73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</row>
    <row r="85" spans="1:11" ht="12.75" hidden="1">
      <c r="A85" s="1" t="s">
        <v>74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" customHeight="1">
      <c r="A1" s="109" t="s">
        <v>83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9</v>
      </c>
      <c r="D3" s="15" t="s">
        <v>9</v>
      </c>
      <c r="E3" s="13" t="s">
        <v>10</v>
      </c>
      <c r="F3" s="14" t="s">
        <v>11</v>
      </c>
      <c r="G3" s="15" t="s">
        <v>12</v>
      </c>
      <c r="H3" s="16" t="s">
        <v>13</v>
      </c>
      <c r="I3" s="13" t="s">
        <v>14</v>
      </c>
      <c r="J3" s="14" t="s">
        <v>15</v>
      </c>
      <c r="K3" s="15" t="s">
        <v>16</v>
      </c>
    </row>
    <row r="4" spans="1:11" ht="13.5">
      <c r="A4" s="17" t="s">
        <v>17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18</v>
      </c>
      <c r="B5" s="6">
        <v>4489770</v>
      </c>
      <c r="C5" s="6">
        <v>-833764</v>
      </c>
      <c r="D5" s="23">
        <v>5041679</v>
      </c>
      <c r="E5" s="24">
        <v>6610560</v>
      </c>
      <c r="F5" s="6">
        <v>6610560</v>
      </c>
      <c r="G5" s="25">
        <v>6610560</v>
      </c>
      <c r="H5" s="26">
        <v>10241031</v>
      </c>
      <c r="I5" s="24">
        <v>7071088</v>
      </c>
      <c r="J5" s="6">
        <v>7495352</v>
      </c>
      <c r="K5" s="25">
        <v>7945073</v>
      </c>
    </row>
    <row r="6" spans="1:11" ht="13.5">
      <c r="A6" s="22" t="s">
        <v>19</v>
      </c>
      <c r="B6" s="6">
        <v>48128</v>
      </c>
      <c r="C6" s="6">
        <v>4909</v>
      </c>
      <c r="D6" s="23">
        <v>61250</v>
      </c>
      <c r="E6" s="24">
        <v>63405</v>
      </c>
      <c r="F6" s="6">
        <v>63405</v>
      </c>
      <c r="G6" s="25">
        <v>63405</v>
      </c>
      <c r="H6" s="26">
        <v>81480</v>
      </c>
      <c r="I6" s="24">
        <v>78795</v>
      </c>
      <c r="J6" s="6">
        <v>83522</v>
      </c>
      <c r="K6" s="25">
        <v>88534</v>
      </c>
    </row>
    <row r="7" spans="1:11" ht="13.5">
      <c r="A7" s="22" t="s">
        <v>20</v>
      </c>
      <c r="B7" s="6">
        <v>908429</v>
      </c>
      <c r="C7" s="6">
        <v>307218</v>
      </c>
      <c r="D7" s="23">
        <v>852616</v>
      </c>
      <c r="E7" s="24">
        <v>900000</v>
      </c>
      <c r="F7" s="6">
        <v>1020000</v>
      </c>
      <c r="G7" s="25">
        <v>1020000</v>
      </c>
      <c r="H7" s="26">
        <v>1142319</v>
      </c>
      <c r="I7" s="24">
        <v>1050000</v>
      </c>
      <c r="J7" s="6">
        <v>1113000</v>
      </c>
      <c r="K7" s="25">
        <v>1179780</v>
      </c>
    </row>
    <row r="8" spans="1:11" ht="13.5">
      <c r="A8" s="22" t="s">
        <v>21</v>
      </c>
      <c r="B8" s="6">
        <v>36073443</v>
      </c>
      <c r="C8" s="6">
        <v>-346915</v>
      </c>
      <c r="D8" s="23">
        <v>38043649</v>
      </c>
      <c r="E8" s="24">
        <v>41286000</v>
      </c>
      <c r="F8" s="6">
        <v>42286000</v>
      </c>
      <c r="G8" s="25">
        <v>42286000</v>
      </c>
      <c r="H8" s="26">
        <v>44769862</v>
      </c>
      <c r="I8" s="24">
        <v>43328000</v>
      </c>
      <c r="J8" s="6">
        <v>44325000</v>
      </c>
      <c r="K8" s="25">
        <v>46422000</v>
      </c>
    </row>
    <row r="9" spans="1:11" ht="13.5">
      <c r="A9" s="22" t="s">
        <v>22</v>
      </c>
      <c r="B9" s="6">
        <v>2019248</v>
      </c>
      <c r="C9" s="6">
        <v>1632361</v>
      </c>
      <c r="D9" s="23">
        <v>-101270</v>
      </c>
      <c r="E9" s="24">
        <v>2393443</v>
      </c>
      <c r="F9" s="6">
        <v>1073675</v>
      </c>
      <c r="G9" s="25">
        <v>1073675</v>
      </c>
      <c r="H9" s="26">
        <v>1155181</v>
      </c>
      <c r="I9" s="24">
        <v>4637045</v>
      </c>
      <c r="J9" s="6">
        <v>3035668</v>
      </c>
      <c r="K9" s="25">
        <v>3158534</v>
      </c>
    </row>
    <row r="10" spans="1:11" ht="25.5">
      <c r="A10" s="27" t="s">
        <v>129</v>
      </c>
      <c r="B10" s="28">
        <f>SUM(B5:B9)</f>
        <v>43539018</v>
      </c>
      <c r="C10" s="29">
        <f aca="true" t="shared" si="0" ref="C10:K10">SUM(C5:C9)</f>
        <v>763809</v>
      </c>
      <c r="D10" s="30">
        <f t="shared" si="0"/>
        <v>43897924</v>
      </c>
      <c r="E10" s="28">
        <f t="shared" si="0"/>
        <v>51253408</v>
      </c>
      <c r="F10" s="29">
        <f t="shared" si="0"/>
        <v>51053640</v>
      </c>
      <c r="G10" s="31">
        <f t="shared" si="0"/>
        <v>51053640</v>
      </c>
      <c r="H10" s="32">
        <f t="shared" si="0"/>
        <v>57389873</v>
      </c>
      <c r="I10" s="28">
        <f t="shared" si="0"/>
        <v>56164928</v>
      </c>
      <c r="J10" s="29">
        <f t="shared" si="0"/>
        <v>56052542</v>
      </c>
      <c r="K10" s="31">
        <f t="shared" si="0"/>
        <v>58793921</v>
      </c>
    </row>
    <row r="11" spans="1:11" ht="13.5">
      <c r="A11" s="22" t="s">
        <v>23</v>
      </c>
      <c r="B11" s="6">
        <v>21481557</v>
      </c>
      <c r="C11" s="6">
        <v>758885</v>
      </c>
      <c r="D11" s="23">
        <v>27928648</v>
      </c>
      <c r="E11" s="24">
        <v>28051091</v>
      </c>
      <c r="F11" s="6">
        <v>27584326</v>
      </c>
      <c r="G11" s="25">
        <v>27584326</v>
      </c>
      <c r="H11" s="26">
        <v>30586491</v>
      </c>
      <c r="I11" s="24">
        <v>31398079</v>
      </c>
      <c r="J11" s="6">
        <v>31888262</v>
      </c>
      <c r="K11" s="25">
        <v>33768894</v>
      </c>
    </row>
    <row r="12" spans="1:11" ht="13.5">
      <c r="A12" s="22" t="s">
        <v>24</v>
      </c>
      <c r="B12" s="6">
        <v>2160838</v>
      </c>
      <c r="C12" s="6">
        <v>200544</v>
      </c>
      <c r="D12" s="23">
        <v>2490359</v>
      </c>
      <c r="E12" s="24">
        <v>4359132</v>
      </c>
      <c r="F12" s="6">
        <v>4359132</v>
      </c>
      <c r="G12" s="25">
        <v>4359132</v>
      </c>
      <c r="H12" s="26">
        <v>2573916</v>
      </c>
      <c r="I12" s="24">
        <v>4446925</v>
      </c>
      <c r="J12" s="6">
        <v>4662812</v>
      </c>
      <c r="K12" s="25">
        <v>4891336</v>
      </c>
    </row>
    <row r="13" spans="1:11" ht="13.5">
      <c r="A13" s="22" t="s">
        <v>130</v>
      </c>
      <c r="B13" s="6">
        <v>9027166</v>
      </c>
      <c r="C13" s="6">
        <v>20248464</v>
      </c>
      <c r="D13" s="23">
        <v>-25077503</v>
      </c>
      <c r="E13" s="24">
        <v>9435100</v>
      </c>
      <c r="F13" s="6">
        <v>9435100</v>
      </c>
      <c r="G13" s="25">
        <v>9435100</v>
      </c>
      <c r="H13" s="26">
        <v>0</v>
      </c>
      <c r="I13" s="24">
        <v>3212372</v>
      </c>
      <c r="J13" s="6">
        <v>3533609</v>
      </c>
      <c r="K13" s="25">
        <v>3886971</v>
      </c>
    </row>
    <row r="14" spans="1:11" ht="13.5">
      <c r="A14" s="22" t="s">
        <v>25</v>
      </c>
      <c r="B14" s="6">
        <v>255997</v>
      </c>
      <c r="C14" s="6">
        <v>77380</v>
      </c>
      <c r="D14" s="23">
        <v>154595</v>
      </c>
      <c r="E14" s="24">
        <v>26689</v>
      </c>
      <c r="F14" s="6">
        <v>26689</v>
      </c>
      <c r="G14" s="25">
        <v>26689</v>
      </c>
      <c r="H14" s="26">
        <v>33456</v>
      </c>
      <c r="I14" s="24">
        <v>0</v>
      </c>
      <c r="J14" s="6">
        <v>0</v>
      </c>
      <c r="K14" s="25">
        <v>0</v>
      </c>
    </row>
    <row r="15" spans="1:11" ht="13.5">
      <c r="A15" s="22" t="s">
        <v>26</v>
      </c>
      <c r="B15" s="6">
        <v>0</v>
      </c>
      <c r="C15" s="6">
        <v>0</v>
      </c>
      <c r="D15" s="23">
        <v>0</v>
      </c>
      <c r="E15" s="24">
        <v>103000</v>
      </c>
      <c r="F15" s="6">
        <v>137450</v>
      </c>
      <c r="G15" s="25">
        <v>137450</v>
      </c>
      <c r="H15" s="26">
        <v>63030</v>
      </c>
      <c r="I15" s="24">
        <v>199128</v>
      </c>
      <c r="J15" s="6">
        <v>353133</v>
      </c>
      <c r="K15" s="25">
        <v>356569</v>
      </c>
    </row>
    <row r="16" spans="1:11" ht="13.5">
      <c r="A16" s="22" t="s">
        <v>21</v>
      </c>
      <c r="B16" s="6">
        <v>13001483</v>
      </c>
      <c r="C16" s="6">
        <v>298929</v>
      </c>
      <c r="D16" s="23">
        <v>637319</v>
      </c>
      <c r="E16" s="24">
        <v>210422</v>
      </c>
      <c r="F16" s="6">
        <v>210422</v>
      </c>
      <c r="G16" s="25">
        <v>210422</v>
      </c>
      <c r="H16" s="26">
        <v>134347</v>
      </c>
      <c r="I16" s="24">
        <v>4055842</v>
      </c>
      <c r="J16" s="6">
        <v>4299190</v>
      </c>
      <c r="K16" s="25">
        <v>4557144</v>
      </c>
    </row>
    <row r="17" spans="1:11" ht="13.5">
      <c r="A17" s="22" t="s">
        <v>27</v>
      </c>
      <c r="B17" s="6">
        <v>19006900</v>
      </c>
      <c r="C17" s="6">
        <v>2144500</v>
      </c>
      <c r="D17" s="23">
        <v>13458922</v>
      </c>
      <c r="E17" s="24">
        <v>16522632</v>
      </c>
      <c r="F17" s="6">
        <v>18421964</v>
      </c>
      <c r="G17" s="25">
        <v>18421964</v>
      </c>
      <c r="H17" s="26">
        <v>15801434</v>
      </c>
      <c r="I17" s="24">
        <v>15995232</v>
      </c>
      <c r="J17" s="6">
        <v>16144047</v>
      </c>
      <c r="K17" s="25">
        <v>24055881</v>
      </c>
    </row>
    <row r="18" spans="1:11" ht="13.5">
      <c r="A18" s="33" t="s">
        <v>28</v>
      </c>
      <c r="B18" s="34">
        <f>SUM(B11:B17)</f>
        <v>64933941</v>
      </c>
      <c r="C18" s="35">
        <f aca="true" t="shared" si="1" ref="C18:K18">SUM(C11:C17)</f>
        <v>23728702</v>
      </c>
      <c r="D18" s="36">
        <f t="shared" si="1"/>
        <v>19592340</v>
      </c>
      <c r="E18" s="34">
        <f t="shared" si="1"/>
        <v>58708066</v>
      </c>
      <c r="F18" s="35">
        <f t="shared" si="1"/>
        <v>60175083</v>
      </c>
      <c r="G18" s="37">
        <f t="shared" si="1"/>
        <v>60175083</v>
      </c>
      <c r="H18" s="38">
        <f t="shared" si="1"/>
        <v>49192674</v>
      </c>
      <c r="I18" s="34">
        <f t="shared" si="1"/>
        <v>59307578</v>
      </c>
      <c r="J18" s="35">
        <f t="shared" si="1"/>
        <v>60881053</v>
      </c>
      <c r="K18" s="37">
        <f t="shared" si="1"/>
        <v>71516795</v>
      </c>
    </row>
    <row r="19" spans="1:11" ht="13.5">
      <c r="A19" s="33" t="s">
        <v>29</v>
      </c>
      <c r="B19" s="39">
        <f>+B10-B18</f>
        <v>-21394923</v>
      </c>
      <c r="C19" s="40">
        <f aca="true" t="shared" si="2" ref="C19:K19">+C10-C18</f>
        <v>-22964893</v>
      </c>
      <c r="D19" s="41">
        <f t="shared" si="2"/>
        <v>24305584</v>
      </c>
      <c r="E19" s="39">
        <f t="shared" si="2"/>
        <v>-7454658</v>
      </c>
      <c r="F19" s="40">
        <f t="shared" si="2"/>
        <v>-9121443</v>
      </c>
      <c r="G19" s="42">
        <f t="shared" si="2"/>
        <v>-9121443</v>
      </c>
      <c r="H19" s="43">
        <f t="shared" si="2"/>
        <v>8197199</v>
      </c>
      <c r="I19" s="39">
        <f t="shared" si="2"/>
        <v>-3142650</v>
      </c>
      <c r="J19" s="40">
        <f t="shared" si="2"/>
        <v>-4828511</v>
      </c>
      <c r="K19" s="42">
        <f t="shared" si="2"/>
        <v>-12722874</v>
      </c>
    </row>
    <row r="20" spans="1:11" ht="25.5">
      <c r="A20" s="44" t="s">
        <v>30</v>
      </c>
      <c r="B20" s="45">
        <v>25371639</v>
      </c>
      <c r="C20" s="46">
        <v>3527185</v>
      </c>
      <c r="D20" s="47">
        <v>13730999</v>
      </c>
      <c r="E20" s="45">
        <v>11719000</v>
      </c>
      <c r="F20" s="46">
        <v>12573000</v>
      </c>
      <c r="G20" s="48">
        <v>12573000</v>
      </c>
      <c r="H20" s="49">
        <v>13232721</v>
      </c>
      <c r="I20" s="45">
        <v>11670000</v>
      </c>
      <c r="J20" s="46">
        <v>12295000</v>
      </c>
      <c r="K20" s="48">
        <v>19753000</v>
      </c>
    </row>
    <row r="21" spans="1:11" ht="63.75">
      <c r="A21" s="50" t="s">
        <v>131</v>
      </c>
      <c r="B21" s="51">
        <v>0</v>
      </c>
      <c r="C21" s="52">
        <v>0</v>
      </c>
      <c r="D21" s="53">
        <v>0</v>
      </c>
      <c r="E21" s="51">
        <v>0</v>
      </c>
      <c r="F21" s="52">
        <v>0</v>
      </c>
      <c r="G21" s="54">
        <v>0</v>
      </c>
      <c r="H21" s="55">
        <v>0</v>
      </c>
      <c r="I21" s="51">
        <v>0</v>
      </c>
      <c r="J21" s="52">
        <v>0</v>
      </c>
      <c r="K21" s="54">
        <v>0</v>
      </c>
    </row>
    <row r="22" spans="1:11" ht="25.5">
      <c r="A22" s="56" t="s">
        <v>132</v>
      </c>
      <c r="B22" s="57">
        <f>SUM(B19:B21)</f>
        <v>3976716</v>
      </c>
      <c r="C22" s="58">
        <f aca="true" t="shared" si="3" ref="C22:K22">SUM(C19:C21)</f>
        <v>-19437708</v>
      </c>
      <c r="D22" s="59">
        <f t="shared" si="3"/>
        <v>38036583</v>
      </c>
      <c r="E22" s="57">
        <f t="shared" si="3"/>
        <v>4264342</v>
      </c>
      <c r="F22" s="58">
        <f t="shared" si="3"/>
        <v>3451557</v>
      </c>
      <c r="G22" s="60">
        <f t="shared" si="3"/>
        <v>3451557</v>
      </c>
      <c r="H22" s="61">
        <f t="shared" si="3"/>
        <v>21429920</v>
      </c>
      <c r="I22" s="57">
        <f t="shared" si="3"/>
        <v>8527350</v>
      </c>
      <c r="J22" s="58">
        <f t="shared" si="3"/>
        <v>7466489</v>
      </c>
      <c r="K22" s="60">
        <f t="shared" si="3"/>
        <v>7030126</v>
      </c>
    </row>
    <row r="23" spans="1:11" ht="13.5">
      <c r="A23" s="50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62" t="s">
        <v>32</v>
      </c>
      <c r="B24" s="39">
        <f>SUM(B22:B23)</f>
        <v>3976716</v>
      </c>
      <c r="C24" s="40">
        <f aca="true" t="shared" si="4" ref="C24:K24">SUM(C22:C23)</f>
        <v>-19437708</v>
      </c>
      <c r="D24" s="41">
        <f t="shared" si="4"/>
        <v>38036583</v>
      </c>
      <c r="E24" s="39">
        <f t="shared" si="4"/>
        <v>4264342</v>
      </c>
      <c r="F24" s="40">
        <f t="shared" si="4"/>
        <v>3451557</v>
      </c>
      <c r="G24" s="42">
        <f t="shared" si="4"/>
        <v>3451557</v>
      </c>
      <c r="H24" s="43">
        <f t="shared" si="4"/>
        <v>21429920</v>
      </c>
      <c r="I24" s="39">
        <f t="shared" si="4"/>
        <v>8527350</v>
      </c>
      <c r="J24" s="40">
        <f t="shared" si="4"/>
        <v>7466489</v>
      </c>
      <c r="K24" s="42">
        <f t="shared" si="4"/>
        <v>7030126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64" t="s">
        <v>133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3.5">
      <c r="A27" s="33" t="s">
        <v>33</v>
      </c>
      <c r="B27" s="7">
        <v>23724923</v>
      </c>
      <c r="C27" s="7">
        <v>3107490</v>
      </c>
      <c r="D27" s="69">
        <v>155033524</v>
      </c>
      <c r="E27" s="70">
        <v>156720709</v>
      </c>
      <c r="F27" s="7">
        <v>13085787</v>
      </c>
      <c r="G27" s="71">
        <v>13085787</v>
      </c>
      <c r="H27" s="72">
        <v>46455292</v>
      </c>
      <c r="I27" s="70">
        <v>12058100</v>
      </c>
      <c r="J27" s="7">
        <v>11738551</v>
      </c>
      <c r="K27" s="71">
        <v>61798</v>
      </c>
    </row>
    <row r="28" spans="1:11" ht="13.5">
      <c r="A28" s="73" t="s">
        <v>34</v>
      </c>
      <c r="B28" s="6">
        <v>22230757</v>
      </c>
      <c r="C28" s="6">
        <v>-3010592</v>
      </c>
      <c r="D28" s="23">
        <v>154452497</v>
      </c>
      <c r="E28" s="24">
        <v>156208709</v>
      </c>
      <c r="F28" s="6">
        <v>12457693</v>
      </c>
      <c r="G28" s="25">
        <v>12457693</v>
      </c>
      <c r="H28" s="26">
        <v>0</v>
      </c>
      <c r="I28" s="24">
        <v>11538100</v>
      </c>
      <c r="J28" s="6">
        <v>11680251</v>
      </c>
      <c r="K28" s="25">
        <v>0</v>
      </c>
    </row>
    <row r="29" spans="1:11" ht="13.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3.5">
      <c r="A30" s="22" t="s">
        <v>35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36</v>
      </c>
      <c r="B31" s="6">
        <v>1494166</v>
      </c>
      <c r="C31" s="6">
        <v>0</v>
      </c>
      <c r="D31" s="23">
        <v>7328615</v>
      </c>
      <c r="E31" s="24">
        <v>512000</v>
      </c>
      <c r="F31" s="6">
        <v>628094</v>
      </c>
      <c r="G31" s="25">
        <v>628094</v>
      </c>
      <c r="H31" s="26">
        <v>0</v>
      </c>
      <c r="I31" s="24">
        <v>440000</v>
      </c>
      <c r="J31" s="6">
        <v>58300</v>
      </c>
      <c r="K31" s="25">
        <v>61798</v>
      </c>
    </row>
    <row r="32" spans="1:11" ht="13.5">
      <c r="A32" s="33" t="s">
        <v>37</v>
      </c>
      <c r="B32" s="7">
        <f>SUM(B28:B31)</f>
        <v>23724923</v>
      </c>
      <c r="C32" s="7">
        <f aca="true" t="shared" si="5" ref="C32:K32">SUM(C28:C31)</f>
        <v>-3010592</v>
      </c>
      <c r="D32" s="69">
        <f t="shared" si="5"/>
        <v>161781112</v>
      </c>
      <c r="E32" s="70">
        <f t="shared" si="5"/>
        <v>156720709</v>
      </c>
      <c r="F32" s="7">
        <f t="shared" si="5"/>
        <v>13085787</v>
      </c>
      <c r="G32" s="71">
        <f t="shared" si="5"/>
        <v>13085787</v>
      </c>
      <c r="H32" s="72">
        <f t="shared" si="5"/>
        <v>0</v>
      </c>
      <c r="I32" s="70">
        <f t="shared" si="5"/>
        <v>11978100</v>
      </c>
      <c r="J32" s="7">
        <f t="shared" si="5"/>
        <v>11738551</v>
      </c>
      <c r="K32" s="71">
        <f t="shared" si="5"/>
        <v>61798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3.5">
      <c r="A34" s="64" t="s">
        <v>38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3.5">
      <c r="A35" s="22" t="s">
        <v>39</v>
      </c>
      <c r="B35" s="6">
        <v>9764255</v>
      </c>
      <c r="C35" s="6">
        <v>-5822101</v>
      </c>
      <c r="D35" s="23">
        <v>17713978</v>
      </c>
      <c r="E35" s="24">
        <v>10768946</v>
      </c>
      <c r="F35" s="6">
        <v>75966147</v>
      </c>
      <c r="G35" s="25">
        <v>75966147</v>
      </c>
      <c r="H35" s="26">
        <v>27059965</v>
      </c>
      <c r="I35" s="24">
        <v>20254228</v>
      </c>
      <c r="J35" s="6">
        <v>10255010</v>
      </c>
      <c r="K35" s="25">
        <v>9260000</v>
      </c>
    </row>
    <row r="36" spans="1:11" ht="13.5">
      <c r="A36" s="22" t="s">
        <v>40</v>
      </c>
      <c r="B36" s="6">
        <v>120259121</v>
      </c>
      <c r="C36" s="6">
        <v>-22293669</v>
      </c>
      <c r="D36" s="23">
        <v>128149790</v>
      </c>
      <c r="E36" s="24">
        <v>92362854</v>
      </c>
      <c r="F36" s="6">
        <v>133771400</v>
      </c>
      <c r="G36" s="25">
        <v>133771400</v>
      </c>
      <c r="H36" s="26">
        <v>144098614</v>
      </c>
      <c r="I36" s="24">
        <v>153445050</v>
      </c>
      <c r="J36" s="6">
        <v>151665822</v>
      </c>
      <c r="K36" s="25">
        <v>138924567</v>
      </c>
    </row>
    <row r="37" spans="1:11" ht="13.5">
      <c r="A37" s="22" t="s">
        <v>41</v>
      </c>
      <c r="B37" s="6">
        <v>7777255</v>
      </c>
      <c r="C37" s="6">
        <v>-2798906</v>
      </c>
      <c r="D37" s="23">
        <v>13806161</v>
      </c>
      <c r="E37" s="24">
        <v>6673800</v>
      </c>
      <c r="F37" s="6">
        <v>11501426</v>
      </c>
      <c r="G37" s="25">
        <v>11501426</v>
      </c>
      <c r="H37" s="26">
        <v>15278173</v>
      </c>
      <c r="I37" s="24">
        <v>8900000</v>
      </c>
      <c r="J37" s="6">
        <v>5300000</v>
      </c>
      <c r="K37" s="25">
        <v>4850000</v>
      </c>
    </row>
    <row r="38" spans="1:11" ht="13.5">
      <c r="A38" s="22" t="s">
        <v>42</v>
      </c>
      <c r="B38" s="6">
        <v>1931180</v>
      </c>
      <c r="C38" s="6">
        <v>-898349</v>
      </c>
      <c r="D38" s="23">
        <v>315554</v>
      </c>
      <c r="E38" s="24">
        <v>0</v>
      </c>
      <c r="F38" s="6">
        <v>602228</v>
      </c>
      <c r="G38" s="25">
        <v>602228</v>
      </c>
      <c r="H38" s="26">
        <v>1415545</v>
      </c>
      <c r="I38" s="24">
        <v>0</v>
      </c>
      <c r="J38" s="6">
        <v>0</v>
      </c>
      <c r="K38" s="25">
        <v>0</v>
      </c>
    </row>
    <row r="39" spans="1:11" ht="13.5">
      <c r="A39" s="22" t="s">
        <v>43</v>
      </c>
      <c r="B39" s="6">
        <v>120314941</v>
      </c>
      <c r="C39" s="6">
        <v>-4980807</v>
      </c>
      <c r="D39" s="23">
        <v>93705470</v>
      </c>
      <c r="E39" s="24">
        <v>92193658</v>
      </c>
      <c r="F39" s="6">
        <v>194182336</v>
      </c>
      <c r="G39" s="25">
        <v>194182336</v>
      </c>
      <c r="H39" s="26">
        <v>133034941</v>
      </c>
      <c r="I39" s="24">
        <v>156271928</v>
      </c>
      <c r="J39" s="6">
        <v>149154346</v>
      </c>
      <c r="K39" s="25">
        <v>136304438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64" t="s">
        <v>44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3.5">
      <c r="A42" s="22" t="s">
        <v>45</v>
      </c>
      <c r="B42" s="6">
        <v>18707001</v>
      </c>
      <c r="C42" s="6">
        <v>-3493140</v>
      </c>
      <c r="D42" s="23">
        <v>894066</v>
      </c>
      <c r="E42" s="24">
        <v>0</v>
      </c>
      <c r="F42" s="6">
        <v>58695796</v>
      </c>
      <c r="G42" s="25">
        <v>58695796</v>
      </c>
      <c r="H42" s="26">
        <v>18988221</v>
      </c>
      <c r="I42" s="24">
        <v>0</v>
      </c>
      <c r="J42" s="6">
        <v>0</v>
      </c>
      <c r="K42" s="25">
        <v>0</v>
      </c>
    </row>
    <row r="43" spans="1:11" ht="13.5">
      <c r="A43" s="22" t="s">
        <v>46</v>
      </c>
      <c r="B43" s="6">
        <v>-19098450</v>
      </c>
      <c r="C43" s="6">
        <v>0</v>
      </c>
      <c r="D43" s="23">
        <v>0</v>
      </c>
      <c r="E43" s="24">
        <v>0</v>
      </c>
      <c r="F43" s="6">
        <v>0</v>
      </c>
      <c r="G43" s="25">
        <v>0</v>
      </c>
      <c r="H43" s="26">
        <v>855201</v>
      </c>
      <c r="I43" s="24">
        <v>0</v>
      </c>
      <c r="J43" s="6">
        <v>0</v>
      </c>
      <c r="K43" s="25">
        <v>0</v>
      </c>
    </row>
    <row r="44" spans="1:11" ht="13.5">
      <c r="A44" s="22" t="s">
        <v>47</v>
      </c>
      <c r="B44" s="6">
        <v>-548626</v>
      </c>
      <c r="C44" s="6">
        <v>0</v>
      </c>
      <c r="D44" s="23">
        <v>5210</v>
      </c>
      <c r="E44" s="24">
        <v>-1410</v>
      </c>
      <c r="F44" s="6">
        <v>0</v>
      </c>
      <c r="G44" s="25">
        <v>0</v>
      </c>
      <c r="H44" s="26">
        <v>-5810</v>
      </c>
      <c r="I44" s="24">
        <v>0</v>
      </c>
      <c r="J44" s="6">
        <v>0</v>
      </c>
      <c r="K44" s="25">
        <v>0</v>
      </c>
    </row>
    <row r="45" spans="1:11" ht="13.5">
      <c r="A45" s="33" t="s">
        <v>48</v>
      </c>
      <c r="B45" s="7">
        <v>3159408</v>
      </c>
      <c r="C45" s="7">
        <v>-3493140</v>
      </c>
      <c r="D45" s="69">
        <v>899276</v>
      </c>
      <c r="E45" s="70">
        <v>-1410</v>
      </c>
      <c r="F45" s="7">
        <v>58695796</v>
      </c>
      <c r="G45" s="71">
        <v>58695796</v>
      </c>
      <c r="H45" s="72">
        <v>19843422</v>
      </c>
      <c r="I45" s="70">
        <v>8220728</v>
      </c>
      <c r="J45" s="7">
        <v>0</v>
      </c>
      <c r="K45" s="71">
        <v>0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64" t="s">
        <v>49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3.5">
      <c r="A48" s="22" t="s">
        <v>50</v>
      </c>
      <c r="B48" s="6">
        <v>3272850</v>
      </c>
      <c r="C48" s="6">
        <v>-6347957</v>
      </c>
      <c r="D48" s="23">
        <v>8243451</v>
      </c>
      <c r="E48" s="24">
        <v>1960000</v>
      </c>
      <c r="F48" s="6">
        <v>67699796</v>
      </c>
      <c r="G48" s="25">
        <v>67699796</v>
      </c>
      <c r="H48" s="26">
        <v>12468968</v>
      </c>
      <c r="I48" s="24">
        <v>14231228</v>
      </c>
      <c r="J48" s="6">
        <v>5510000</v>
      </c>
      <c r="K48" s="25">
        <v>5010000</v>
      </c>
    </row>
    <row r="49" spans="1:11" ht="13.5">
      <c r="A49" s="22" t="s">
        <v>51</v>
      </c>
      <c r="B49" s="6">
        <f>+B75</f>
        <v>-405115.4783747839</v>
      </c>
      <c r="C49" s="6">
        <f aca="true" t="shared" si="6" ref="C49:K49">+C75</f>
        <v>-3667156</v>
      </c>
      <c r="D49" s="23">
        <f t="shared" si="6"/>
        <v>7376436</v>
      </c>
      <c r="E49" s="24">
        <f t="shared" si="6"/>
        <v>3200000</v>
      </c>
      <c r="F49" s="6">
        <f t="shared" si="6"/>
        <v>2375949.6487286743</v>
      </c>
      <c r="G49" s="25">
        <f t="shared" si="6"/>
        <v>2375949.6487286743</v>
      </c>
      <c r="H49" s="26">
        <f t="shared" si="6"/>
        <v>9450076</v>
      </c>
      <c r="I49" s="24">
        <f t="shared" si="6"/>
        <v>8900000</v>
      </c>
      <c r="J49" s="6">
        <f t="shared" si="6"/>
        <v>5300000</v>
      </c>
      <c r="K49" s="25">
        <f t="shared" si="6"/>
        <v>4850000</v>
      </c>
    </row>
    <row r="50" spans="1:11" ht="13.5">
      <c r="A50" s="33" t="s">
        <v>52</v>
      </c>
      <c r="B50" s="7">
        <f>+B48-B49</f>
        <v>3677965.478374784</v>
      </c>
      <c r="C50" s="7">
        <f aca="true" t="shared" si="7" ref="C50:K50">+C48-C49</f>
        <v>-2680801</v>
      </c>
      <c r="D50" s="69">
        <f t="shared" si="7"/>
        <v>867015</v>
      </c>
      <c r="E50" s="70">
        <f t="shared" si="7"/>
        <v>-1240000</v>
      </c>
      <c r="F50" s="7">
        <f t="shared" si="7"/>
        <v>65323846.351271324</v>
      </c>
      <c r="G50" s="71">
        <f t="shared" si="7"/>
        <v>65323846.351271324</v>
      </c>
      <c r="H50" s="72">
        <f t="shared" si="7"/>
        <v>3018892</v>
      </c>
      <c r="I50" s="70">
        <f t="shared" si="7"/>
        <v>5331228</v>
      </c>
      <c r="J50" s="7">
        <f t="shared" si="7"/>
        <v>210000</v>
      </c>
      <c r="K50" s="71">
        <f t="shared" si="7"/>
        <v>160000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3.5">
      <c r="A52" s="64" t="s">
        <v>53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54</v>
      </c>
      <c r="B53" s="6">
        <v>120259279</v>
      </c>
      <c r="C53" s="6">
        <v>-17851570</v>
      </c>
      <c r="D53" s="23">
        <v>132964401</v>
      </c>
      <c r="E53" s="24">
        <v>86694796</v>
      </c>
      <c r="F53" s="6">
        <v>128103342</v>
      </c>
      <c r="G53" s="25">
        <v>128103342</v>
      </c>
      <c r="H53" s="26">
        <v>134200190</v>
      </c>
      <c r="I53" s="24">
        <v>153445050</v>
      </c>
      <c r="J53" s="6">
        <v>151665822</v>
      </c>
      <c r="K53" s="25">
        <v>138924567</v>
      </c>
    </row>
    <row r="54" spans="1:11" ht="13.5">
      <c r="A54" s="22" t="s">
        <v>55</v>
      </c>
      <c r="B54" s="6">
        <v>9027166</v>
      </c>
      <c r="C54" s="6">
        <v>0</v>
      </c>
      <c r="D54" s="23">
        <v>-25077503</v>
      </c>
      <c r="E54" s="24">
        <v>9435100</v>
      </c>
      <c r="F54" s="6">
        <v>9435100</v>
      </c>
      <c r="G54" s="25">
        <v>9435100</v>
      </c>
      <c r="H54" s="26">
        <v>0</v>
      </c>
      <c r="I54" s="24">
        <v>3212372</v>
      </c>
      <c r="J54" s="6">
        <v>3533609</v>
      </c>
      <c r="K54" s="25">
        <v>3886971</v>
      </c>
    </row>
    <row r="55" spans="1:11" ht="13.5">
      <c r="A55" s="22" t="s">
        <v>56</v>
      </c>
      <c r="B55" s="6">
        <v>0</v>
      </c>
      <c r="C55" s="6">
        <v>3708960</v>
      </c>
      <c r="D55" s="23">
        <v>127868022</v>
      </c>
      <c r="E55" s="24">
        <v>120623659</v>
      </c>
      <c r="F55" s="6">
        <v>1164783</v>
      </c>
      <c r="G55" s="25">
        <v>1164783</v>
      </c>
      <c r="H55" s="26">
        <v>5240665</v>
      </c>
      <c r="I55" s="24">
        <v>506600</v>
      </c>
      <c r="J55" s="6">
        <v>58300</v>
      </c>
      <c r="K55" s="25">
        <v>61798</v>
      </c>
    </row>
    <row r="56" spans="1:11" ht="13.5">
      <c r="A56" s="22" t="s">
        <v>57</v>
      </c>
      <c r="B56" s="6">
        <v>491917</v>
      </c>
      <c r="C56" s="6">
        <v>42500</v>
      </c>
      <c r="D56" s="23">
        <v>521586</v>
      </c>
      <c r="E56" s="24">
        <v>573000</v>
      </c>
      <c r="F56" s="6">
        <v>573000</v>
      </c>
      <c r="G56" s="25">
        <v>573000</v>
      </c>
      <c r="H56" s="26">
        <v>313672</v>
      </c>
      <c r="I56" s="24">
        <v>601000</v>
      </c>
      <c r="J56" s="6">
        <v>604850</v>
      </c>
      <c r="K56" s="25">
        <v>609461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3.5">
      <c r="A58" s="64" t="s">
        <v>58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3.5">
      <c r="A59" s="90" t="s">
        <v>59</v>
      </c>
      <c r="B59" s="6">
        <v>0</v>
      </c>
      <c r="C59" s="6">
        <v>0</v>
      </c>
      <c r="D59" s="23">
        <v>0</v>
      </c>
      <c r="E59" s="24">
        <v>3300000</v>
      </c>
      <c r="F59" s="6">
        <v>3300000</v>
      </c>
      <c r="G59" s="25">
        <v>3300000</v>
      </c>
      <c r="H59" s="26">
        <v>3400000</v>
      </c>
      <c r="I59" s="24">
        <v>4055842</v>
      </c>
      <c r="J59" s="6">
        <v>4299193</v>
      </c>
      <c r="K59" s="25">
        <v>4557145</v>
      </c>
    </row>
    <row r="60" spans="1:11" ht="13.5">
      <c r="A60" s="90" t="s">
        <v>60</v>
      </c>
      <c r="B60" s="6">
        <v>12461900</v>
      </c>
      <c r="C60" s="6">
        <v>12461900</v>
      </c>
      <c r="D60" s="23">
        <v>12461900</v>
      </c>
      <c r="E60" s="24">
        <v>12461900</v>
      </c>
      <c r="F60" s="6">
        <v>12461900</v>
      </c>
      <c r="G60" s="25">
        <v>12461900</v>
      </c>
      <c r="H60" s="26">
        <v>12461900</v>
      </c>
      <c r="I60" s="24">
        <v>154391900</v>
      </c>
      <c r="J60" s="6">
        <v>163655414</v>
      </c>
      <c r="K60" s="25">
        <v>173474739</v>
      </c>
    </row>
    <row r="61" spans="1:11" ht="13.5">
      <c r="A61" s="91" t="s">
        <v>61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3.5">
      <c r="A62" s="96" t="s">
        <v>62</v>
      </c>
      <c r="B62" s="97">
        <v>0</v>
      </c>
      <c r="C62" s="98">
        <v>0</v>
      </c>
      <c r="D62" s="99">
        <v>0</v>
      </c>
      <c r="E62" s="97">
        <v>0</v>
      </c>
      <c r="F62" s="98">
        <v>0</v>
      </c>
      <c r="G62" s="99">
        <v>0</v>
      </c>
      <c r="H62" s="100">
        <v>0</v>
      </c>
      <c r="I62" s="97">
        <v>0</v>
      </c>
      <c r="J62" s="98">
        <v>0</v>
      </c>
      <c r="K62" s="99">
        <v>0</v>
      </c>
    </row>
    <row r="63" spans="1:11" ht="13.5">
      <c r="A63" s="96" t="s">
        <v>63</v>
      </c>
      <c r="B63" s="97">
        <v>0</v>
      </c>
      <c r="C63" s="98">
        <v>0</v>
      </c>
      <c r="D63" s="99">
        <v>0</v>
      </c>
      <c r="E63" s="97">
        <v>0</v>
      </c>
      <c r="F63" s="98">
        <v>0</v>
      </c>
      <c r="G63" s="99">
        <v>0</v>
      </c>
      <c r="H63" s="100">
        <v>0</v>
      </c>
      <c r="I63" s="97">
        <v>0</v>
      </c>
      <c r="J63" s="98">
        <v>0</v>
      </c>
      <c r="K63" s="99">
        <v>0</v>
      </c>
    </row>
    <row r="64" spans="1:11" ht="13.5">
      <c r="A64" s="96" t="s">
        <v>64</v>
      </c>
      <c r="B64" s="97">
        <v>0</v>
      </c>
      <c r="C64" s="98">
        <v>0</v>
      </c>
      <c r="D64" s="99">
        <v>0</v>
      </c>
      <c r="E64" s="97">
        <v>0</v>
      </c>
      <c r="F64" s="98">
        <v>0</v>
      </c>
      <c r="G64" s="99">
        <v>0</v>
      </c>
      <c r="H64" s="100">
        <v>0</v>
      </c>
      <c r="I64" s="97">
        <v>0</v>
      </c>
      <c r="J64" s="98">
        <v>0</v>
      </c>
      <c r="K64" s="99">
        <v>0</v>
      </c>
    </row>
    <row r="65" spans="1:11" ht="13.5">
      <c r="A65" s="96" t="s">
        <v>65</v>
      </c>
      <c r="B65" s="97">
        <v>0</v>
      </c>
      <c r="C65" s="98">
        <v>0</v>
      </c>
      <c r="D65" s="99">
        <v>0</v>
      </c>
      <c r="E65" s="97">
        <v>0</v>
      </c>
      <c r="F65" s="98">
        <v>0</v>
      </c>
      <c r="G65" s="99">
        <v>0</v>
      </c>
      <c r="H65" s="100">
        <v>0</v>
      </c>
      <c r="I65" s="97">
        <v>0</v>
      </c>
      <c r="J65" s="98">
        <v>0</v>
      </c>
      <c r="K65" s="99">
        <v>0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3.5">
      <c r="A67" s="105"/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3.5">
      <c r="A68" s="107"/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3.5">
      <c r="A69" s="108"/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3.5" hidden="1">
      <c r="A70" s="4" t="s">
        <v>134</v>
      </c>
      <c r="B70" s="5">
        <f>IF(ISERROR(B71/B72),0,(B71/B72))</f>
        <v>0.7636832824904292</v>
      </c>
      <c r="C70" s="5">
        <f aca="true" t="shared" si="8" ref="C70:K70">IF(ISERROR(C71/C72),0,(C71/C72))</f>
        <v>0</v>
      </c>
      <c r="D70" s="5">
        <f t="shared" si="8"/>
        <v>0</v>
      </c>
      <c r="E70" s="5">
        <f t="shared" si="8"/>
        <v>0</v>
      </c>
      <c r="F70" s="5">
        <f t="shared" si="8"/>
        <v>0.6820102132963026</v>
      </c>
      <c r="G70" s="5">
        <f t="shared" si="8"/>
        <v>0.6820102132963026</v>
      </c>
      <c r="H70" s="5">
        <f t="shared" si="8"/>
        <v>0</v>
      </c>
      <c r="I70" s="5">
        <f t="shared" si="8"/>
        <v>0</v>
      </c>
      <c r="J70" s="5">
        <f t="shared" si="8"/>
        <v>0</v>
      </c>
      <c r="K70" s="5">
        <f t="shared" si="8"/>
        <v>0</v>
      </c>
    </row>
    <row r="71" spans="1:11" ht="12.75" hidden="1">
      <c r="A71" s="2" t="s">
        <v>135</v>
      </c>
      <c r="B71" s="2">
        <f>+B83</f>
        <v>4253541</v>
      </c>
      <c r="C71" s="2">
        <f aca="true" t="shared" si="9" ref="C71:K71">+C83</f>
        <v>0</v>
      </c>
      <c r="D71" s="2">
        <f t="shared" si="9"/>
        <v>0</v>
      </c>
      <c r="E71" s="2">
        <f t="shared" si="9"/>
        <v>0</v>
      </c>
      <c r="F71" s="2">
        <f t="shared" si="9"/>
        <v>4690796</v>
      </c>
      <c r="G71" s="2">
        <f t="shared" si="9"/>
        <v>4690796</v>
      </c>
      <c r="H71" s="2">
        <f t="shared" si="9"/>
        <v>0</v>
      </c>
      <c r="I71" s="2">
        <f t="shared" si="9"/>
        <v>0</v>
      </c>
      <c r="J71" s="2">
        <f t="shared" si="9"/>
        <v>0</v>
      </c>
      <c r="K71" s="2">
        <f t="shared" si="9"/>
        <v>0</v>
      </c>
    </row>
    <row r="72" spans="1:11" ht="12.75" hidden="1">
      <c r="A72" s="2" t="s">
        <v>136</v>
      </c>
      <c r="B72" s="2">
        <f>+B77</f>
        <v>5569771</v>
      </c>
      <c r="C72" s="2">
        <f aca="true" t="shared" si="10" ref="C72:K72">+C77</f>
        <v>448958</v>
      </c>
      <c r="D72" s="2">
        <f t="shared" si="10"/>
        <v>5444983</v>
      </c>
      <c r="E72" s="2">
        <f t="shared" si="10"/>
        <v>8197665</v>
      </c>
      <c r="F72" s="2">
        <f t="shared" si="10"/>
        <v>6877897</v>
      </c>
      <c r="G72" s="2">
        <f t="shared" si="10"/>
        <v>6877897</v>
      </c>
      <c r="H72" s="2">
        <f t="shared" si="10"/>
        <v>10427279</v>
      </c>
      <c r="I72" s="2">
        <f t="shared" si="10"/>
        <v>10112928</v>
      </c>
      <c r="J72" s="2">
        <f t="shared" si="10"/>
        <v>10440542</v>
      </c>
      <c r="K72" s="2">
        <f t="shared" si="10"/>
        <v>11022141</v>
      </c>
    </row>
    <row r="73" spans="1:11" ht="12.75" hidden="1">
      <c r="A73" s="2" t="s">
        <v>137</v>
      </c>
      <c r="B73" s="2">
        <f>+B74</f>
        <v>-1881898.6666666665</v>
      </c>
      <c r="C73" s="2">
        <f aca="true" t="shared" si="11" ref="C73:K73">+(C78+C80+C81+C82)-(B78+B80+B81+B82)</f>
        <v>-5965549</v>
      </c>
      <c r="D73" s="2">
        <f t="shared" si="11"/>
        <v>8929481</v>
      </c>
      <c r="E73" s="2">
        <f t="shared" si="11"/>
        <v>-677391</v>
      </c>
      <c r="F73" s="2">
        <f>+(F78+F80+F81+F82)-(D78+D80+D81+D82)</f>
        <v>-1188986</v>
      </c>
      <c r="G73" s="2">
        <f>+(G78+G80+G81+G82)-(D78+D80+D81+D82)</f>
        <v>-1188986</v>
      </c>
      <c r="H73" s="2">
        <f>+(H78+H80+H81+H82)-(D78+D80+D81+D82)</f>
        <v>5088361</v>
      </c>
      <c r="I73" s="2">
        <f>+(I78+I80+I81+I82)-(E78+E80+E81+E82)</f>
        <v>-2754946</v>
      </c>
      <c r="J73" s="2">
        <f t="shared" si="11"/>
        <v>-1277990</v>
      </c>
      <c r="K73" s="2">
        <f t="shared" si="11"/>
        <v>-495010</v>
      </c>
    </row>
    <row r="74" spans="1:11" ht="12.75" hidden="1">
      <c r="A74" s="2" t="s">
        <v>138</v>
      </c>
      <c r="B74" s="2">
        <f>+TREND(C74:E74)</f>
        <v>-1881898.6666666665</v>
      </c>
      <c r="C74" s="2">
        <f>+C73</f>
        <v>-5965549</v>
      </c>
      <c r="D74" s="2">
        <f aca="true" t="shared" si="12" ref="D74:K74">+D73</f>
        <v>8929481</v>
      </c>
      <c r="E74" s="2">
        <f t="shared" si="12"/>
        <v>-677391</v>
      </c>
      <c r="F74" s="2">
        <f t="shared" si="12"/>
        <v>-1188986</v>
      </c>
      <c r="G74" s="2">
        <f t="shared" si="12"/>
        <v>-1188986</v>
      </c>
      <c r="H74" s="2">
        <f t="shared" si="12"/>
        <v>5088361</v>
      </c>
      <c r="I74" s="2">
        <f t="shared" si="12"/>
        <v>-2754946</v>
      </c>
      <c r="J74" s="2">
        <f t="shared" si="12"/>
        <v>-1277990</v>
      </c>
      <c r="K74" s="2">
        <f t="shared" si="12"/>
        <v>-495010</v>
      </c>
    </row>
    <row r="75" spans="1:11" ht="12.75" hidden="1">
      <c r="A75" s="2" t="s">
        <v>139</v>
      </c>
      <c r="B75" s="2">
        <f>+B84-(((B80+B81+B78)*B70)-B79)</f>
        <v>-405115.4783747839</v>
      </c>
      <c r="C75" s="2">
        <f aca="true" t="shared" si="13" ref="C75:K75">+C84-(((C80+C81+C78)*C70)-C79)</f>
        <v>-3667156</v>
      </c>
      <c r="D75" s="2">
        <f t="shared" si="13"/>
        <v>7376436</v>
      </c>
      <c r="E75" s="2">
        <f t="shared" si="13"/>
        <v>3200000</v>
      </c>
      <c r="F75" s="2">
        <f t="shared" si="13"/>
        <v>2375949.6487286743</v>
      </c>
      <c r="G75" s="2">
        <f t="shared" si="13"/>
        <v>2375949.6487286743</v>
      </c>
      <c r="H75" s="2">
        <f t="shared" si="13"/>
        <v>9450076</v>
      </c>
      <c r="I75" s="2">
        <f t="shared" si="13"/>
        <v>8900000</v>
      </c>
      <c r="J75" s="2">
        <f t="shared" si="13"/>
        <v>5300000</v>
      </c>
      <c r="K75" s="2">
        <f t="shared" si="13"/>
        <v>4850000</v>
      </c>
    </row>
    <row r="76" spans="1:11" ht="12.75" hidden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2.75" hidden="1">
      <c r="A77" s="1" t="s">
        <v>66</v>
      </c>
      <c r="B77" s="3">
        <v>5569771</v>
      </c>
      <c r="C77" s="3">
        <v>448958</v>
      </c>
      <c r="D77" s="3">
        <v>5444983</v>
      </c>
      <c r="E77" s="3">
        <v>8197665</v>
      </c>
      <c r="F77" s="3">
        <v>6877897</v>
      </c>
      <c r="G77" s="3">
        <v>6877897</v>
      </c>
      <c r="H77" s="3">
        <v>10427279</v>
      </c>
      <c r="I77" s="3">
        <v>10112928</v>
      </c>
      <c r="J77" s="3">
        <v>10440542</v>
      </c>
      <c r="K77" s="3">
        <v>11022141</v>
      </c>
    </row>
    <row r="78" spans="1:11" ht="12.75" hidden="1">
      <c r="A78" s="1" t="s">
        <v>67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2.75" hidden="1">
      <c r="A79" s="1" t="s">
        <v>68</v>
      </c>
      <c r="B79" s="3">
        <v>4552262</v>
      </c>
      <c r="C79" s="3">
        <v>-3667156</v>
      </c>
      <c r="D79" s="3">
        <v>7376436</v>
      </c>
      <c r="E79" s="3">
        <v>3200000</v>
      </c>
      <c r="F79" s="3">
        <v>7994626</v>
      </c>
      <c r="G79" s="3">
        <v>7994626</v>
      </c>
      <c r="H79" s="3">
        <v>9450076</v>
      </c>
      <c r="I79" s="3">
        <v>5900000</v>
      </c>
      <c r="J79" s="3">
        <v>2350000</v>
      </c>
      <c r="K79" s="3">
        <v>2000000</v>
      </c>
    </row>
    <row r="80" spans="1:11" ht="12.75" hidden="1">
      <c r="A80" s="1" t="s">
        <v>69</v>
      </c>
      <c r="B80" s="3">
        <v>4604096</v>
      </c>
      <c r="C80" s="3">
        <v>-1399472</v>
      </c>
      <c r="D80" s="3">
        <v>8027960</v>
      </c>
      <c r="E80" s="3">
        <v>8150000</v>
      </c>
      <c r="F80" s="3">
        <v>7638405</v>
      </c>
      <c r="G80" s="3">
        <v>7638405</v>
      </c>
      <c r="H80" s="3">
        <v>11637324</v>
      </c>
      <c r="I80" s="3">
        <v>5473000</v>
      </c>
      <c r="J80" s="3">
        <v>4245010</v>
      </c>
      <c r="K80" s="3">
        <v>3800000</v>
      </c>
    </row>
    <row r="81" spans="1:11" ht="12.75" hidden="1">
      <c r="A81" s="1" t="s">
        <v>70</v>
      </c>
      <c r="B81" s="3">
        <v>1887309</v>
      </c>
      <c r="C81" s="3">
        <v>1951671</v>
      </c>
      <c r="D81" s="3">
        <v>1297080</v>
      </c>
      <c r="E81" s="3">
        <v>600000</v>
      </c>
      <c r="F81" s="3">
        <v>600000</v>
      </c>
      <c r="G81" s="3">
        <v>600000</v>
      </c>
      <c r="H81" s="3">
        <v>2776077</v>
      </c>
      <c r="I81" s="3">
        <v>550000</v>
      </c>
      <c r="J81" s="3">
        <v>500000</v>
      </c>
      <c r="K81" s="3">
        <v>450000</v>
      </c>
    </row>
    <row r="82" spans="1:11" ht="12.75" hidden="1">
      <c r="A82" s="1" t="s">
        <v>71</v>
      </c>
      <c r="B82" s="3">
        <v>0</v>
      </c>
      <c r="C82" s="3">
        <v>-26343</v>
      </c>
      <c r="D82" s="3">
        <v>130297</v>
      </c>
      <c r="E82" s="3">
        <v>27946</v>
      </c>
      <c r="F82" s="3">
        <v>27946</v>
      </c>
      <c r="G82" s="3">
        <v>27946</v>
      </c>
      <c r="H82" s="3">
        <v>130297</v>
      </c>
      <c r="I82" s="3">
        <v>0</v>
      </c>
      <c r="J82" s="3">
        <v>0</v>
      </c>
      <c r="K82" s="3">
        <v>0</v>
      </c>
    </row>
    <row r="83" spans="1:11" ht="12.75" hidden="1">
      <c r="A83" s="1" t="s">
        <v>72</v>
      </c>
      <c r="B83" s="3">
        <v>4253541</v>
      </c>
      <c r="C83" s="3">
        <v>0</v>
      </c>
      <c r="D83" s="3">
        <v>0</v>
      </c>
      <c r="E83" s="3">
        <v>0</v>
      </c>
      <c r="F83" s="3">
        <v>4690796</v>
      </c>
      <c r="G83" s="3">
        <v>4690796</v>
      </c>
      <c r="H83" s="3">
        <v>0</v>
      </c>
      <c r="I83" s="3">
        <v>0</v>
      </c>
      <c r="J83" s="3">
        <v>0</v>
      </c>
      <c r="K83" s="3">
        <v>0</v>
      </c>
    </row>
    <row r="84" spans="1:11" ht="12.75" hidden="1">
      <c r="A84" s="1" t="s">
        <v>73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3000000</v>
      </c>
      <c r="J84" s="3">
        <v>2950000</v>
      </c>
      <c r="K84" s="3">
        <v>2850000</v>
      </c>
    </row>
    <row r="85" spans="1:11" ht="12.75" hidden="1">
      <c r="A85" s="1" t="s">
        <v>74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" customHeight="1">
      <c r="A1" s="109" t="s">
        <v>84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9</v>
      </c>
      <c r="D3" s="15" t="s">
        <v>9</v>
      </c>
      <c r="E3" s="13" t="s">
        <v>10</v>
      </c>
      <c r="F3" s="14" t="s">
        <v>11</v>
      </c>
      <c r="G3" s="15" t="s">
        <v>12</v>
      </c>
      <c r="H3" s="16" t="s">
        <v>13</v>
      </c>
      <c r="I3" s="13" t="s">
        <v>14</v>
      </c>
      <c r="J3" s="14" t="s">
        <v>15</v>
      </c>
      <c r="K3" s="15" t="s">
        <v>16</v>
      </c>
    </row>
    <row r="4" spans="1:11" ht="13.5">
      <c r="A4" s="17" t="s">
        <v>17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18</v>
      </c>
      <c r="B5" s="6">
        <v>794441126</v>
      </c>
      <c r="C5" s="6">
        <v>-4484356</v>
      </c>
      <c r="D5" s="23">
        <v>0</v>
      </c>
      <c r="E5" s="24">
        <v>1200771539</v>
      </c>
      <c r="F5" s="6">
        <v>1200771539</v>
      </c>
      <c r="G5" s="25">
        <v>1200771539</v>
      </c>
      <c r="H5" s="26">
        <v>564312308</v>
      </c>
      <c r="I5" s="24">
        <v>1269794594</v>
      </c>
      <c r="J5" s="6">
        <v>1339633297</v>
      </c>
      <c r="K5" s="25">
        <v>1420011297</v>
      </c>
    </row>
    <row r="6" spans="1:11" ht="13.5">
      <c r="A6" s="22" t="s">
        <v>19</v>
      </c>
      <c r="B6" s="6">
        <v>2536222200</v>
      </c>
      <c r="C6" s="6">
        <v>-7266475</v>
      </c>
      <c r="D6" s="23">
        <v>0</v>
      </c>
      <c r="E6" s="24">
        <v>3337702983</v>
      </c>
      <c r="F6" s="6">
        <v>3337702983</v>
      </c>
      <c r="G6" s="25">
        <v>3337702983</v>
      </c>
      <c r="H6" s="26">
        <v>1643833905</v>
      </c>
      <c r="I6" s="24">
        <v>3575763603</v>
      </c>
      <c r="J6" s="6">
        <v>3859229379</v>
      </c>
      <c r="K6" s="25">
        <v>4172640932</v>
      </c>
    </row>
    <row r="7" spans="1:11" ht="13.5">
      <c r="A7" s="22" t="s">
        <v>20</v>
      </c>
      <c r="B7" s="6">
        <v>53705513</v>
      </c>
      <c r="C7" s="6">
        <v>3075671</v>
      </c>
      <c r="D7" s="23">
        <v>0</v>
      </c>
      <c r="E7" s="24">
        <v>14702275</v>
      </c>
      <c r="F7" s="6">
        <v>14702275</v>
      </c>
      <c r="G7" s="25">
        <v>14702275</v>
      </c>
      <c r="H7" s="26">
        <v>6837901</v>
      </c>
      <c r="I7" s="24">
        <v>15260422</v>
      </c>
      <c r="J7" s="6">
        <v>16099746</v>
      </c>
      <c r="K7" s="25">
        <v>17065730</v>
      </c>
    </row>
    <row r="8" spans="1:11" ht="13.5">
      <c r="A8" s="22" t="s">
        <v>21</v>
      </c>
      <c r="B8" s="6">
        <v>497277041</v>
      </c>
      <c r="C8" s="6">
        <v>9090388</v>
      </c>
      <c r="D8" s="23">
        <v>0</v>
      </c>
      <c r="E8" s="24">
        <v>672022829</v>
      </c>
      <c r="F8" s="6">
        <v>672022829</v>
      </c>
      <c r="G8" s="25">
        <v>672022829</v>
      </c>
      <c r="H8" s="26">
        <v>152129172</v>
      </c>
      <c r="I8" s="24">
        <v>675483240</v>
      </c>
      <c r="J8" s="6">
        <v>724435690</v>
      </c>
      <c r="K8" s="25">
        <v>781097542</v>
      </c>
    </row>
    <row r="9" spans="1:11" ht="13.5">
      <c r="A9" s="22" t="s">
        <v>22</v>
      </c>
      <c r="B9" s="6">
        <v>489506453</v>
      </c>
      <c r="C9" s="6">
        <v>74467591</v>
      </c>
      <c r="D9" s="23">
        <v>0</v>
      </c>
      <c r="E9" s="24">
        <v>379422719</v>
      </c>
      <c r="F9" s="6">
        <v>379422719</v>
      </c>
      <c r="G9" s="25">
        <v>379422719</v>
      </c>
      <c r="H9" s="26">
        <v>219741361</v>
      </c>
      <c r="I9" s="24">
        <v>381508399</v>
      </c>
      <c r="J9" s="6">
        <v>402491362</v>
      </c>
      <c r="K9" s="25">
        <v>426640841</v>
      </c>
    </row>
    <row r="10" spans="1:11" ht="25.5">
      <c r="A10" s="27" t="s">
        <v>129</v>
      </c>
      <c r="B10" s="28">
        <f>SUM(B5:B9)</f>
        <v>4371152333</v>
      </c>
      <c r="C10" s="29">
        <f aca="true" t="shared" si="0" ref="C10:K10">SUM(C5:C9)</f>
        <v>74882819</v>
      </c>
      <c r="D10" s="30">
        <f t="shared" si="0"/>
        <v>0</v>
      </c>
      <c r="E10" s="28">
        <f t="shared" si="0"/>
        <v>5604622345</v>
      </c>
      <c r="F10" s="29">
        <f t="shared" si="0"/>
        <v>5604622345</v>
      </c>
      <c r="G10" s="31">
        <f t="shared" si="0"/>
        <v>5604622345</v>
      </c>
      <c r="H10" s="32">
        <f t="shared" si="0"/>
        <v>2586854647</v>
      </c>
      <c r="I10" s="28">
        <f t="shared" si="0"/>
        <v>5917810258</v>
      </c>
      <c r="J10" s="29">
        <f t="shared" si="0"/>
        <v>6341889474</v>
      </c>
      <c r="K10" s="31">
        <f t="shared" si="0"/>
        <v>6817456342</v>
      </c>
    </row>
    <row r="11" spans="1:11" ht="13.5">
      <c r="A11" s="22" t="s">
        <v>23</v>
      </c>
      <c r="B11" s="6">
        <v>1059152675</v>
      </c>
      <c r="C11" s="6">
        <v>106398302</v>
      </c>
      <c r="D11" s="23">
        <v>0</v>
      </c>
      <c r="E11" s="24">
        <v>1455415928</v>
      </c>
      <c r="F11" s="6">
        <v>1455415928</v>
      </c>
      <c r="G11" s="25">
        <v>1455415928</v>
      </c>
      <c r="H11" s="26">
        <v>627975380</v>
      </c>
      <c r="I11" s="24">
        <v>1478324303</v>
      </c>
      <c r="J11" s="6">
        <v>1574415381</v>
      </c>
      <c r="K11" s="25">
        <v>1676752381</v>
      </c>
    </row>
    <row r="12" spans="1:11" ht="13.5">
      <c r="A12" s="22" t="s">
        <v>24</v>
      </c>
      <c r="B12" s="6">
        <v>43574297</v>
      </c>
      <c r="C12" s="6">
        <v>0</v>
      </c>
      <c r="D12" s="23">
        <v>0</v>
      </c>
      <c r="E12" s="24">
        <v>51487912</v>
      </c>
      <c r="F12" s="6">
        <v>51487912</v>
      </c>
      <c r="G12" s="25">
        <v>51487912</v>
      </c>
      <c r="H12" s="26">
        <v>22268357</v>
      </c>
      <c r="I12" s="24">
        <v>53650398</v>
      </c>
      <c r="J12" s="6">
        <v>56332925</v>
      </c>
      <c r="K12" s="25">
        <v>59149564</v>
      </c>
    </row>
    <row r="13" spans="1:11" ht="13.5">
      <c r="A13" s="22" t="s">
        <v>130</v>
      </c>
      <c r="B13" s="6">
        <v>606652569</v>
      </c>
      <c r="C13" s="6">
        <v>37176097</v>
      </c>
      <c r="D13" s="23">
        <v>0</v>
      </c>
      <c r="E13" s="24">
        <v>492025081</v>
      </c>
      <c r="F13" s="6">
        <v>492025081</v>
      </c>
      <c r="G13" s="25">
        <v>492025081</v>
      </c>
      <c r="H13" s="26">
        <v>227367018</v>
      </c>
      <c r="I13" s="24">
        <v>489941448</v>
      </c>
      <c r="J13" s="6">
        <v>537817854</v>
      </c>
      <c r="K13" s="25">
        <v>562557476</v>
      </c>
    </row>
    <row r="14" spans="1:11" ht="13.5">
      <c r="A14" s="22" t="s">
        <v>25</v>
      </c>
      <c r="B14" s="6">
        <v>68463042</v>
      </c>
      <c r="C14" s="6">
        <v>2230386</v>
      </c>
      <c r="D14" s="23">
        <v>0</v>
      </c>
      <c r="E14" s="24">
        <v>41660100</v>
      </c>
      <c r="F14" s="6">
        <v>41660100</v>
      </c>
      <c r="G14" s="25">
        <v>41660100</v>
      </c>
      <c r="H14" s="26">
        <v>18099673</v>
      </c>
      <c r="I14" s="24">
        <v>31793212</v>
      </c>
      <c r="J14" s="6">
        <v>24371319</v>
      </c>
      <c r="K14" s="25">
        <v>16949425</v>
      </c>
    </row>
    <row r="15" spans="1:11" ht="13.5">
      <c r="A15" s="22" t="s">
        <v>26</v>
      </c>
      <c r="B15" s="6">
        <v>1912347638</v>
      </c>
      <c r="C15" s="6">
        <v>228553590</v>
      </c>
      <c r="D15" s="23">
        <v>0</v>
      </c>
      <c r="E15" s="24">
        <v>2338356310</v>
      </c>
      <c r="F15" s="6">
        <v>2338356310</v>
      </c>
      <c r="G15" s="25">
        <v>2338356310</v>
      </c>
      <c r="H15" s="26">
        <v>1498738817</v>
      </c>
      <c r="I15" s="24">
        <v>2654837499</v>
      </c>
      <c r="J15" s="6">
        <v>2865592502</v>
      </c>
      <c r="K15" s="25">
        <v>3121304406</v>
      </c>
    </row>
    <row r="16" spans="1:11" ht="13.5">
      <c r="A16" s="22" t="s">
        <v>21</v>
      </c>
      <c r="B16" s="6">
        <v>42911570</v>
      </c>
      <c r="C16" s="6">
        <v>-26616778</v>
      </c>
      <c r="D16" s="23">
        <v>0</v>
      </c>
      <c r="E16" s="24">
        <v>46379440</v>
      </c>
      <c r="F16" s="6">
        <v>46379440</v>
      </c>
      <c r="G16" s="25">
        <v>46379440</v>
      </c>
      <c r="H16" s="26">
        <v>23821048</v>
      </c>
      <c r="I16" s="24">
        <v>25080462</v>
      </c>
      <c r="J16" s="6">
        <v>26157490</v>
      </c>
      <c r="K16" s="25">
        <v>27281767</v>
      </c>
    </row>
    <row r="17" spans="1:11" ht="13.5">
      <c r="A17" s="22" t="s">
        <v>27</v>
      </c>
      <c r="B17" s="6">
        <v>1416481416</v>
      </c>
      <c r="C17" s="6">
        <v>418743919</v>
      </c>
      <c r="D17" s="23">
        <v>0</v>
      </c>
      <c r="E17" s="24">
        <v>903182207</v>
      </c>
      <c r="F17" s="6">
        <v>903182207</v>
      </c>
      <c r="G17" s="25">
        <v>903182207</v>
      </c>
      <c r="H17" s="26">
        <v>353007929</v>
      </c>
      <c r="I17" s="24">
        <v>782850145</v>
      </c>
      <c r="J17" s="6">
        <v>819655869</v>
      </c>
      <c r="K17" s="25">
        <v>856978442</v>
      </c>
    </row>
    <row r="18" spans="1:11" ht="13.5">
      <c r="A18" s="33" t="s">
        <v>28</v>
      </c>
      <c r="B18" s="34">
        <f>SUM(B11:B17)</f>
        <v>5149583207</v>
      </c>
      <c r="C18" s="35">
        <f aca="true" t="shared" si="1" ref="C18:K18">SUM(C11:C17)</f>
        <v>766485516</v>
      </c>
      <c r="D18" s="36">
        <f t="shared" si="1"/>
        <v>0</v>
      </c>
      <c r="E18" s="34">
        <f t="shared" si="1"/>
        <v>5328506978</v>
      </c>
      <c r="F18" s="35">
        <f t="shared" si="1"/>
        <v>5328506978</v>
      </c>
      <c r="G18" s="37">
        <f t="shared" si="1"/>
        <v>5328506978</v>
      </c>
      <c r="H18" s="38">
        <f t="shared" si="1"/>
        <v>2771278222</v>
      </c>
      <c r="I18" s="34">
        <f t="shared" si="1"/>
        <v>5516477467</v>
      </c>
      <c r="J18" s="35">
        <f t="shared" si="1"/>
        <v>5904343340</v>
      </c>
      <c r="K18" s="37">
        <f t="shared" si="1"/>
        <v>6320973461</v>
      </c>
    </row>
    <row r="19" spans="1:11" ht="13.5">
      <c r="A19" s="33" t="s">
        <v>29</v>
      </c>
      <c r="B19" s="39">
        <f>+B10-B18</f>
        <v>-778430874</v>
      </c>
      <c r="C19" s="40">
        <f aca="true" t="shared" si="2" ref="C19:K19">+C10-C18</f>
        <v>-691602697</v>
      </c>
      <c r="D19" s="41">
        <f t="shared" si="2"/>
        <v>0</v>
      </c>
      <c r="E19" s="39">
        <f t="shared" si="2"/>
        <v>276115367</v>
      </c>
      <c r="F19" s="40">
        <f t="shared" si="2"/>
        <v>276115367</v>
      </c>
      <c r="G19" s="42">
        <f t="shared" si="2"/>
        <v>276115367</v>
      </c>
      <c r="H19" s="43">
        <f t="shared" si="2"/>
        <v>-184423575</v>
      </c>
      <c r="I19" s="39">
        <f t="shared" si="2"/>
        <v>401332791</v>
      </c>
      <c r="J19" s="40">
        <f t="shared" si="2"/>
        <v>437546134</v>
      </c>
      <c r="K19" s="42">
        <f t="shared" si="2"/>
        <v>496482881</v>
      </c>
    </row>
    <row r="20" spans="1:11" ht="25.5">
      <c r="A20" s="44" t="s">
        <v>30</v>
      </c>
      <c r="B20" s="45">
        <v>441231023</v>
      </c>
      <c r="C20" s="46">
        <v>78531632</v>
      </c>
      <c r="D20" s="47">
        <v>0</v>
      </c>
      <c r="E20" s="45">
        <v>439342399</v>
      </c>
      <c r="F20" s="46">
        <v>439342399</v>
      </c>
      <c r="G20" s="48">
        <v>439342399</v>
      </c>
      <c r="H20" s="49">
        <v>-32187903</v>
      </c>
      <c r="I20" s="45">
        <v>525891580</v>
      </c>
      <c r="J20" s="46">
        <v>487849400</v>
      </c>
      <c r="K20" s="48">
        <v>455968840</v>
      </c>
    </row>
    <row r="21" spans="1:11" ht="63.75">
      <c r="A21" s="50" t="s">
        <v>131</v>
      </c>
      <c r="B21" s="51">
        <v>0</v>
      </c>
      <c r="C21" s="52">
        <v>0</v>
      </c>
      <c r="D21" s="53">
        <v>0</v>
      </c>
      <c r="E21" s="51">
        <v>0</v>
      </c>
      <c r="F21" s="52">
        <v>0</v>
      </c>
      <c r="G21" s="54">
        <v>0</v>
      </c>
      <c r="H21" s="55">
        <v>0</v>
      </c>
      <c r="I21" s="51">
        <v>0</v>
      </c>
      <c r="J21" s="52">
        <v>0</v>
      </c>
      <c r="K21" s="54">
        <v>0</v>
      </c>
    </row>
    <row r="22" spans="1:11" ht="25.5">
      <c r="A22" s="56" t="s">
        <v>132</v>
      </c>
      <c r="B22" s="57">
        <f>SUM(B19:B21)</f>
        <v>-337199851</v>
      </c>
      <c r="C22" s="58">
        <f aca="true" t="shared" si="3" ref="C22:K22">SUM(C19:C21)</f>
        <v>-613071065</v>
      </c>
      <c r="D22" s="59">
        <f t="shared" si="3"/>
        <v>0</v>
      </c>
      <c r="E22" s="57">
        <f t="shared" si="3"/>
        <v>715457766</v>
      </c>
      <c r="F22" s="58">
        <f t="shared" si="3"/>
        <v>715457766</v>
      </c>
      <c r="G22" s="60">
        <f t="shared" si="3"/>
        <v>715457766</v>
      </c>
      <c r="H22" s="61">
        <f t="shared" si="3"/>
        <v>-216611478</v>
      </c>
      <c r="I22" s="57">
        <f t="shared" si="3"/>
        <v>927224371</v>
      </c>
      <c r="J22" s="58">
        <f t="shared" si="3"/>
        <v>925395534</v>
      </c>
      <c r="K22" s="60">
        <f t="shared" si="3"/>
        <v>952451721</v>
      </c>
    </row>
    <row r="23" spans="1:11" ht="13.5">
      <c r="A23" s="50" t="s">
        <v>31</v>
      </c>
      <c r="B23" s="6">
        <v>0</v>
      </c>
      <c r="C23" s="6">
        <v>-4438202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62" t="s">
        <v>32</v>
      </c>
      <c r="B24" s="39">
        <f>SUM(B22:B23)</f>
        <v>-337199851</v>
      </c>
      <c r="C24" s="40">
        <f aca="true" t="shared" si="4" ref="C24:K24">SUM(C22:C23)</f>
        <v>-617509267</v>
      </c>
      <c r="D24" s="41">
        <f t="shared" si="4"/>
        <v>0</v>
      </c>
      <c r="E24" s="39">
        <f t="shared" si="4"/>
        <v>715457766</v>
      </c>
      <c r="F24" s="40">
        <f t="shared" si="4"/>
        <v>715457766</v>
      </c>
      <c r="G24" s="42">
        <f t="shared" si="4"/>
        <v>715457766</v>
      </c>
      <c r="H24" s="43">
        <f t="shared" si="4"/>
        <v>-216611478</v>
      </c>
      <c r="I24" s="39">
        <f t="shared" si="4"/>
        <v>927224371</v>
      </c>
      <c r="J24" s="40">
        <f t="shared" si="4"/>
        <v>925395534</v>
      </c>
      <c r="K24" s="42">
        <f t="shared" si="4"/>
        <v>952451721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64" t="s">
        <v>133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3.5">
      <c r="A27" s="33" t="s">
        <v>33</v>
      </c>
      <c r="B27" s="7">
        <v>648113768</v>
      </c>
      <c r="C27" s="7">
        <v>209963557</v>
      </c>
      <c r="D27" s="69">
        <v>0</v>
      </c>
      <c r="E27" s="70">
        <v>555371301</v>
      </c>
      <c r="F27" s="7">
        <v>555371301</v>
      </c>
      <c r="G27" s="71">
        <v>555371301</v>
      </c>
      <c r="H27" s="72">
        <v>1060638791</v>
      </c>
      <c r="I27" s="70">
        <v>580891572</v>
      </c>
      <c r="J27" s="7">
        <v>658416659</v>
      </c>
      <c r="K27" s="71">
        <v>692561402</v>
      </c>
    </row>
    <row r="28" spans="1:11" ht="13.5">
      <c r="A28" s="73" t="s">
        <v>34</v>
      </c>
      <c r="B28" s="6">
        <v>401255417</v>
      </c>
      <c r="C28" s="6">
        <v>2372101</v>
      </c>
      <c r="D28" s="23">
        <v>0</v>
      </c>
      <c r="E28" s="24">
        <v>429351400</v>
      </c>
      <c r="F28" s="6">
        <v>429351400</v>
      </c>
      <c r="G28" s="25">
        <v>429351400</v>
      </c>
      <c r="H28" s="26">
        <v>0</v>
      </c>
      <c r="I28" s="24">
        <v>525641572</v>
      </c>
      <c r="J28" s="6">
        <v>594066659</v>
      </c>
      <c r="K28" s="25">
        <v>627411402</v>
      </c>
    </row>
    <row r="29" spans="1:11" ht="13.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3.5">
      <c r="A30" s="22" t="s">
        <v>35</v>
      </c>
      <c r="B30" s="6">
        <v>40245431</v>
      </c>
      <c r="C30" s="6">
        <v>0</v>
      </c>
      <c r="D30" s="23">
        <v>0</v>
      </c>
      <c r="E30" s="24">
        <v>5631044</v>
      </c>
      <c r="F30" s="6">
        <v>5631044</v>
      </c>
      <c r="G30" s="25">
        <v>5631044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36</v>
      </c>
      <c r="B31" s="6">
        <v>206612920</v>
      </c>
      <c r="C31" s="6">
        <v>0</v>
      </c>
      <c r="D31" s="23">
        <v>0</v>
      </c>
      <c r="E31" s="24">
        <v>0</v>
      </c>
      <c r="F31" s="6">
        <v>0</v>
      </c>
      <c r="G31" s="25">
        <v>0</v>
      </c>
      <c r="H31" s="26">
        <v>0</v>
      </c>
      <c r="I31" s="24">
        <v>55250000</v>
      </c>
      <c r="J31" s="6">
        <v>64350000</v>
      </c>
      <c r="K31" s="25">
        <v>65150000</v>
      </c>
    </row>
    <row r="32" spans="1:11" ht="13.5">
      <c r="A32" s="33" t="s">
        <v>37</v>
      </c>
      <c r="B32" s="7">
        <f>SUM(B28:B31)</f>
        <v>648113768</v>
      </c>
      <c r="C32" s="7">
        <f aca="true" t="shared" si="5" ref="C32:K32">SUM(C28:C31)</f>
        <v>2372101</v>
      </c>
      <c r="D32" s="69">
        <f t="shared" si="5"/>
        <v>0</v>
      </c>
      <c r="E32" s="70">
        <f t="shared" si="5"/>
        <v>434982444</v>
      </c>
      <c r="F32" s="7">
        <f t="shared" si="5"/>
        <v>434982444</v>
      </c>
      <c r="G32" s="71">
        <f t="shared" si="5"/>
        <v>434982444</v>
      </c>
      <c r="H32" s="72">
        <f t="shared" si="5"/>
        <v>0</v>
      </c>
      <c r="I32" s="70">
        <f t="shared" si="5"/>
        <v>580891572</v>
      </c>
      <c r="J32" s="7">
        <f t="shared" si="5"/>
        <v>658416659</v>
      </c>
      <c r="K32" s="71">
        <f t="shared" si="5"/>
        <v>692561402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3.5">
      <c r="A34" s="64" t="s">
        <v>38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3.5">
      <c r="A35" s="22" t="s">
        <v>39</v>
      </c>
      <c r="B35" s="6">
        <v>1868646852</v>
      </c>
      <c r="C35" s="6">
        <v>-166565884</v>
      </c>
      <c r="D35" s="23">
        <v>0</v>
      </c>
      <c r="E35" s="24">
        <v>901790326</v>
      </c>
      <c r="F35" s="6">
        <v>901790326</v>
      </c>
      <c r="G35" s="25">
        <v>901790326</v>
      </c>
      <c r="H35" s="26">
        <v>1312989975</v>
      </c>
      <c r="I35" s="24">
        <v>2972344763</v>
      </c>
      <c r="J35" s="6">
        <v>3675930803</v>
      </c>
      <c r="K35" s="25">
        <v>4471258700</v>
      </c>
    </row>
    <row r="36" spans="1:11" ht="13.5">
      <c r="A36" s="22" t="s">
        <v>40</v>
      </c>
      <c r="B36" s="6">
        <v>8125811677</v>
      </c>
      <c r="C36" s="6">
        <v>170687952</v>
      </c>
      <c r="D36" s="23">
        <v>0</v>
      </c>
      <c r="E36" s="24">
        <v>63346220</v>
      </c>
      <c r="F36" s="6">
        <v>63346220</v>
      </c>
      <c r="G36" s="25">
        <v>63346220</v>
      </c>
      <c r="H36" s="26">
        <v>8131760071</v>
      </c>
      <c r="I36" s="24">
        <v>8340425647</v>
      </c>
      <c r="J36" s="6">
        <v>7952398502</v>
      </c>
      <c r="K36" s="25">
        <v>7476472198</v>
      </c>
    </row>
    <row r="37" spans="1:11" ht="13.5">
      <c r="A37" s="22" t="s">
        <v>41</v>
      </c>
      <c r="B37" s="6">
        <v>1051069082</v>
      </c>
      <c r="C37" s="6">
        <v>530295015</v>
      </c>
      <c r="D37" s="23">
        <v>0</v>
      </c>
      <c r="E37" s="24">
        <v>328734887</v>
      </c>
      <c r="F37" s="6">
        <v>328734887</v>
      </c>
      <c r="G37" s="25">
        <v>328734887</v>
      </c>
      <c r="H37" s="26">
        <v>1969057716</v>
      </c>
      <c r="I37" s="24">
        <v>1441718351</v>
      </c>
      <c r="J37" s="6">
        <v>1451297244</v>
      </c>
      <c r="K37" s="25">
        <v>1479236921</v>
      </c>
    </row>
    <row r="38" spans="1:11" ht="13.5">
      <c r="A38" s="22" t="s">
        <v>42</v>
      </c>
      <c r="B38" s="6">
        <v>1262297598</v>
      </c>
      <c r="C38" s="6">
        <v>-41351563</v>
      </c>
      <c r="D38" s="23">
        <v>0</v>
      </c>
      <c r="E38" s="24">
        <v>-79056107</v>
      </c>
      <c r="F38" s="6">
        <v>-79056107</v>
      </c>
      <c r="G38" s="25">
        <v>-79056107</v>
      </c>
      <c r="H38" s="26">
        <v>973138107</v>
      </c>
      <c r="I38" s="24">
        <v>1091864951</v>
      </c>
      <c r="J38" s="6">
        <v>1085539099</v>
      </c>
      <c r="K38" s="25">
        <v>1089733460</v>
      </c>
    </row>
    <row r="39" spans="1:11" ht="13.5">
      <c r="A39" s="22" t="s">
        <v>43</v>
      </c>
      <c r="B39" s="6">
        <v>7681091849</v>
      </c>
      <c r="C39" s="6">
        <v>123811479</v>
      </c>
      <c r="D39" s="23">
        <v>0</v>
      </c>
      <c r="E39" s="24">
        <v>0</v>
      </c>
      <c r="F39" s="6">
        <v>0</v>
      </c>
      <c r="G39" s="25">
        <v>0</v>
      </c>
      <c r="H39" s="26">
        <v>6727221712</v>
      </c>
      <c r="I39" s="24">
        <v>7851962737</v>
      </c>
      <c r="J39" s="6">
        <v>8166097428</v>
      </c>
      <c r="K39" s="25">
        <v>8426308796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64" t="s">
        <v>44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3.5">
      <c r="A42" s="22" t="s">
        <v>45</v>
      </c>
      <c r="B42" s="6">
        <v>350469436</v>
      </c>
      <c r="C42" s="6">
        <v>713693937</v>
      </c>
      <c r="D42" s="23">
        <v>0</v>
      </c>
      <c r="E42" s="24">
        <v>5085921589</v>
      </c>
      <c r="F42" s="6">
        <v>5085921589</v>
      </c>
      <c r="G42" s="25">
        <v>5085921589</v>
      </c>
      <c r="H42" s="26">
        <v>9208759093</v>
      </c>
      <c r="I42" s="24">
        <v>76291096</v>
      </c>
      <c r="J42" s="6">
        <v>385377685</v>
      </c>
      <c r="K42" s="25">
        <v>743555556</v>
      </c>
    </row>
    <row r="43" spans="1:11" ht="13.5">
      <c r="A43" s="22" t="s">
        <v>46</v>
      </c>
      <c r="B43" s="6">
        <v>-629348565</v>
      </c>
      <c r="C43" s="6">
        <v>0</v>
      </c>
      <c r="D43" s="23">
        <v>0</v>
      </c>
      <c r="E43" s="24">
        <v>-517328081</v>
      </c>
      <c r="F43" s="6">
        <v>-517328081</v>
      </c>
      <c r="G43" s="25">
        <v>-517328081</v>
      </c>
      <c r="H43" s="26">
        <v>-102374316</v>
      </c>
      <c r="I43" s="24">
        <v>-2969671</v>
      </c>
      <c r="J43" s="6">
        <v>-367051</v>
      </c>
      <c r="K43" s="25">
        <v>-412420</v>
      </c>
    </row>
    <row r="44" spans="1:11" ht="13.5">
      <c r="A44" s="22" t="s">
        <v>47</v>
      </c>
      <c r="B44" s="6">
        <v>-16185803</v>
      </c>
      <c r="C44" s="6">
        <v>0</v>
      </c>
      <c r="D44" s="23">
        <v>0</v>
      </c>
      <c r="E44" s="24">
        <v>0</v>
      </c>
      <c r="F44" s="6">
        <v>0</v>
      </c>
      <c r="G44" s="25">
        <v>0</v>
      </c>
      <c r="H44" s="26">
        <v>-110002953</v>
      </c>
      <c r="I44" s="24">
        <v>114344431</v>
      </c>
      <c r="J44" s="6">
        <v>6860666</v>
      </c>
      <c r="K44" s="25">
        <v>7272305</v>
      </c>
    </row>
    <row r="45" spans="1:11" ht="13.5">
      <c r="A45" s="33" t="s">
        <v>48</v>
      </c>
      <c r="B45" s="7">
        <v>675995631</v>
      </c>
      <c r="C45" s="7">
        <v>713693937</v>
      </c>
      <c r="D45" s="69">
        <v>0</v>
      </c>
      <c r="E45" s="70">
        <v>4568593508</v>
      </c>
      <c r="F45" s="7">
        <v>4568593508</v>
      </c>
      <c r="G45" s="71">
        <v>4568593508</v>
      </c>
      <c r="H45" s="72">
        <v>9681272034</v>
      </c>
      <c r="I45" s="70">
        <v>493810610</v>
      </c>
      <c r="J45" s="7">
        <v>774307149</v>
      </c>
      <c r="K45" s="71">
        <v>1532993023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64" t="s">
        <v>49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3.5">
      <c r="A48" s="22" t="s">
        <v>50</v>
      </c>
      <c r="B48" s="6">
        <v>684794988</v>
      </c>
      <c r="C48" s="6">
        <v>89672173</v>
      </c>
      <c r="D48" s="23">
        <v>0</v>
      </c>
      <c r="E48" s="24">
        <v>54936216</v>
      </c>
      <c r="F48" s="6">
        <v>54936216</v>
      </c>
      <c r="G48" s="25">
        <v>54936216</v>
      </c>
      <c r="H48" s="26">
        <v>252014050</v>
      </c>
      <c r="I48" s="24">
        <v>385405521</v>
      </c>
      <c r="J48" s="6">
        <v>785914303</v>
      </c>
      <c r="K48" s="25">
        <v>1538193608</v>
      </c>
    </row>
    <row r="49" spans="1:11" ht="13.5">
      <c r="A49" s="22" t="s">
        <v>51</v>
      </c>
      <c r="B49" s="6">
        <f>+B75</f>
        <v>-129930575.59778368</v>
      </c>
      <c r="C49" s="6">
        <f aca="true" t="shared" si="6" ref="C49:K49">+C75</f>
        <v>-4008137045.3968554</v>
      </c>
      <c r="D49" s="23">
        <f t="shared" si="6"/>
        <v>0</v>
      </c>
      <c r="E49" s="24">
        <f t="shared" si="6"/>
        <v>-355403948.75372887</v>
      </c>
      <c r="F49" s="6">
        <f t="shared" si="6"/>
        <v>-71618867.75372887</v>
      </c>
      <c r="G49" s="25">
        <f t="shared" si="6"/>
        <v>-71618867.75372887</v>
      </c>
      <c r="H49" s="26">
        <f t="shared" si="6"/>
        <v>-1145080439.6510763</v>
      </c>
      <c r="I49" s="24">
        <f t="shared" si="6"/>
        <v>1356641004.0258913</v>
      </c>
      <c r="J49" s="6">
        <f t="shared" si="6"/>
        <v>1178705554.4804084</v>
      </c>
      <c r="K49" s="25">
        <f t="shared" si="6"/>
        <v>1026922348.5670483</v>
      </c>
    </row>
    <row r="50" spans="1:11" ht="13.5">
      <c r="A50" s="33" t="s">
        <v>52</v>
      </c>
      <c r="B50" s="7">
        <f>+B48-B49</f>
        <v>814725563.5977837</v>
      </c>
      <c r="C50" s="7">
        <f aca="true" t="shared" si="7" ref="C50:K50">+C48-C49</f>
        <v>4097809218.3968554</v>
      </c>
      <c r="D50" s="69">
        <f t="shared" si="7"/>
        <v>0</v>
      </c>
      <c r="E50" s="70">
        <f t="shared" si="7"/>
        <v>410340164.75372887</v>
      </c>
      <c r="F50" s="7">
        <f t="shared" si="7"/>
        <v>126555083.75372887</v>
      </c>
      <c r="G50" s="71">
        <f t="shared" si="7"/>
        <v>126555083.75372887</v>
      </c>
      <c r="H50" s="72">
        <f t="shared" si="7"/>
        <v>1397094489.6510763</v>
      </c>
      <c r="I50" s="70">
        <f t="shared" si="7"/>
        <v>-971235483.0258913</v>
      </c>
      <c r="J50" s="7">
        <f t="shared" si="7"/>
        <v>-392791251.48040843</v>
      </c>
      <c r="K50" s="71">
        <f t="shared" si="7"/>
        <v>511271259.4329517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3.5">
      <c r="A52" s="64" t="s">
        <v>53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54</v>
      </c>
      <c r="B53" s="6">
        <v>7811843293</v>
      </c>
      <c r="C53" s="6">
        <v>176455586</v>
      </c>
      <c r="D53" s="23">
        <v>0</v>
      </c>
      <c r="E53" s="24">
        <v>-453831681</v>
      </c>
      <c r="F53" s="6">
        <v>-453831681</v>
      </c>
      <c r="G53" s="25">
        <v>-453831681</v>
      </c>
      <c r="H53" s="26">
        <v>6693517199</v>
      </c>
      <c r="I53" s="24">
        <v>7924973463</v>
      </c>
      <c r="J53" s="6">
        <v>7421525381</v>
      </c>
      <c r="K53" s="25">
        <v>6973342216</v>
      </c>
    </row>
    <row r="54" spans="1:11" ht="13.5">
      <c r="A54" s="22" t="s">
        <v>55</v>
      </c>
      <c r="B54" s="6">
        <v>606652569</v>
      </c>
      <c r="C54" s="6">
        <v>0</v>
      </c>
      <c r="D54" s="23">
        <v>0</v>
      </c>
      <c r="E54" s="24">
        <v>492025081</v>
      </c>
      <c r="F54" s="6">
        <v>492025081</v>
      </c>
      <c r="G54" s="25">
        <v>492025081</v>
      </c>
      <c r="H54" s="26">
        <v>227367018</v>
      </c>
      <c r="I54" s="24">
        <v>489941448</v>
      </c>
      <c r="J54" s="6">
        <v>537817854</v>
      </c>
      <c r="K54" s="25">
        <v>562557476</v>
      </c>
    </row>
    <row r="55" spans="1:11" ht="13.5">
      <c r="A55" s="22" t="s">
        <v>56</v>
      </c>
      <c r="B55" s="6">
        <v>515763053</v>
      </c>
      <c r="C55" s="6">
        <v>164065199</v>
      </c>
      <c r="D55" s="23">
        <v>0</v>
      </c>
      <c r="E55" s="24">
        <v>400432145</v>
      </c>
      <c r="F55" s="6">
        <v>400432145</v>
      </c>
      <c r="G55" s="25">
        <v>400432145</v>
      </c>
      <c r="H55" s="26">
        <v>836859282</v>
      </c>
      <c r="I55" s="24">
        <v>245781932</v>
      </c>
      <c r="J55" s="6">
        <v>288287399</v>
      </c>
      <c r="K55" s="25">
        <v>317427977</v>
      </c>
    </row>
    <row r="56" spans="1:11" ht="13.5">
      <c r="A56" s="22" t="s">
        <v>57</v>
      </c>
      <c r="B56" s="6">
        <v>106765491</v>
      </c>
      <c r="C56" s="6">
        <v>75684767</v>
      </c>
      <c r="D56" s="23">
        <v>0</v>
      </c>
      <c r="E56" s="24">
        <v>266018875</v>
      </c>
      <c r="F56" s="6">
        <v>266018875</v>
      </c>
      <c r="G56" s="25">
        <v>266018875</v>
      </c>
      <c r="H56" s="26">
        <v>115706977</v>
      </c>
      <c r="I56" s="24">
        <v>221715179</v>
      </c>
      <c r="J56" s="6">
        <v>225036402</v>
      </c>
      <c r="K56" s="25">
        <v>236276495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3.5">
      <c r="A58" s="64" t="s">
        <v>58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3.5">
      <c r="A59" s="90" t="s">
        <v>59</v>
      </c>
      <c r="B59" s="6">
        <v>158670653</v>
      </c>
      <c r="C59" s="6">
        <v>169523695</v>
      </c>
      <c r="D59" s="23">
        <v>169960907</v>
      </c>
      <c r="E59" s="24">
        <v>183952676</v>
      </c>
      <c r="F59" s="6">
        <v>183952677</v>
      </c>
      <c r="G59" s="25">
        <v>183952677</v>
      </c>
      <c r="H59" s="26">
        <v>192703683</v>
      </c>
      <c r="I59" s="24">
        <v>218603828</v>
      </c>
      <c r="J59" s="6">
        <v>233906096</v>
      </c>
      <c r="K59" s="25">
        <v>250279523</v>
      </c>
    </row>
    <row r="60" spans="1:11" ht="13.5">
      <c r="A60" s="90" t="s">
        <v>60</v>
      </c>
      <c r="B60" s="6">
        <v>413873440</v>
      </c>
      <c r="C60" s="6">
        <v>414339109</v>
      </c>
      <c r="D60" s="23">
        <v>414860391</v>
      </c>
      <c r="E60" s="24">
        <v>124035060</v>
      </c>
      <c r="F60" s="6">
        <v>124035060</v>
      </c>
      <c r="G60" s="25">
        <v>124035060</v>
      </c>
      <c r="H60" s="26">
        <v>123989276</v>
      </c>
      <c r="I60" s="24">
        <v>131444221</v>
      </c>
      <c r="J60" s="6">
        <v>139323185</v>
      </c>
      <c r="K60" s="25">
        <v>147707570</v>
      </c>
    </row>
    <row r="61" spans="1:11" ht="13.5">
      <c r="A61" s="91" t="s">
        <v>61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3.5">
      <c r="A62" s="96" t="s">
        <v>62</v>
      </c>
      <c r="B62" s="97">
        <v>9136</v>
      </c>
      <c r="C62" s="98">
        <v>9319</v>
      </c>
      <c r="D62" s="99">
        <v>8505</v>
      </c>
      <c r="E62" s="97">
        <v>8195</v>
      </c>
      <c r="F62" s="98">
        <v>8195</v>
      </c>
      <c r="G62" s="99">
        <v>8195</v>
      </c>
      <c r="H62" s="100">
        <v>8195</v>
      </c>
      <c r="I62" s="97">
        <v>7889</v>
      </c>
      <c r="J62" s="98">
        <v>8078</v>
      </c>
      <c r="K62" s="99">
        <v>8272</v>
      </c>
    </row>
    <row r="63" spans="1:11" ht="13.5">
      <c r="A63" s="96" t="s">
        <v>63</v>
      </c>
      <c r="B63" s="97">
        <v>4022</v>
      </c>
      <c r="C63" s="98">
        <v>2102</v>
      </c>
      <c r="D63" s="99">
        <v>1184</v>
      </c>
      <c r="E63" s="97">
        <v>868</v>
      </c>
      <c r="F63" s="98">
        <v>868</v>
      </c>
      <c r="G63" s="99">
        <v>868</v>
      </c>
      <c r="H63" s="100">
        <v>868</v>
      </c>
      <c r="I63" s="97">
        <v>354</v>
      </c>
      <c r="J63" s="98">
        <v>362</v>
      </c>
      <c r="K63" s="99">
        <v>371</v>
      </c>
    </row>
    <row r="64" spans="1:11" ht="13.5">
      <c r="A64" s="96" t="s">
        <v>64</v>
      </c>
      <c r="B64" s="97">
        <v>14237</v>
      </c>
      <c r="C64" s="98">
        <v>10000</v>
      </c>
      <c r="D64" s="99">
        <v>8000</v>
      </c>
      <c r="E64" s="97">
        <v>6000</v>
      </c>
      <c r="F64" s="98">
        <v>6000</v>
      </c>
      <c r="G64" s="99">
        <v>6000</v>
      </c>
      <c r="H64" s="100">
        <v>6000</v>
      </c>
      <c r="I64" s="97">
        <v>4000</v>
      </c>
      <c r="J64" s="98">
        <v>4096</v>
      </c>
      <c r="K64" s="99">
        <v>4194</v>
      </c>
    </row>
    <row r="65" spans="1:11" ht="13.5">
      <c r="A65" s="96" t="s">
        <v>65</v>
      </c>
      <c r="B65" s="97">
        <v>43993</v>
      </c>
      <c r="C65" s="98">
        <v>44873</v>
      </c>
      <c r="D65" s="99">
        <v>40770</v>
      </c>
      <c r="E65" s="97">
        <v>40770</v>
      </c>
      <c r="F65" s="98">
        <v>36686</v>
      </c>
      <c r="G65" s="99">
        <v>36686</v>
      </c>
      <c r="H65" s="100">
        <v>36686</v>
      </c>
      <c r="I65" s="97">
        <v>28952</v>
      </c>
      <c r="J65" s="98">
        <v>29647</v>
      </c>
      <c r="K65" s="99">
        <v>30359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3.5">
      <c r="A67" s="105"/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3.5">
      <c r="A68" s="107"/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3.5">
      <c r="A69" s="108"/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3.5" hidden="1">
      <c r="A70" s="4" t="s">
        <v>134</v>
      </c>
      <c r="B70" s="5">
        <f>IF(ISERROR(B71/B72),0,(B71/B72))</f>
        <v>0.8532730137105093</v>
      </c>
      <c r="C70" s="5">
        <f aca="true" t="shared" si="8" ref="C70:K70">IF(ISERROR(C71/C72),0,(C71/C72))</f>
        <v>-17.539196584597214</v>
      </c>
      <c r="D70" s="5">
        <f t="shared" si="8"/>
        <v>0</v>
      </c>
      <c r="E70" s="5">
        <f t="shared" si="8"/>
        <v>0.8051680059609896</v>
      </c>
      <c r="F70" s="5">
        <f t="shared" si="8"/>
        <v>0.8051680059609896</v>
      </c>
      <c r="G70" s="5">
        <f t="shared" si="8"/>
        <v>0.8051680059609896</v>
      </c>
      <c r="H70" s="5">
        <f t="shared" si="8"/>
        <v>3.8126037550645044</v>
      </c>
      <c r="I70" s="5">
        <f t="shared" si="8"/>
        <v>0.015183489704674424</v>
      </c>
      <c r="J70" s="5">
        <f t="shared" si="8"/>
        <v>0.07426864834915083</v>
      </c>
      <c r="K70" s="5">
        <f t="shared" si="8"/>
        <v>0.12979145047061683</v>
      </c>
    </row>
    <row r="71" spans="1:11" ht="12.75" hidden="1">
      <c r="A71" s="2" t="s">
        <v>135</v>
      </c>
      <c r="B71" s="2">
        <f>+B83</f>
        <v>2974697887</v>
      </c>
      <c r="C71" s="2">
        <f aca="true" t="shared" si="9" ref="C71:K71">+C83</f>
        <v>712281629</v>
      </c>
      <c r="D71" s="2">
        <f t="shared" si="9"/>
        <v>0</v>
      </c>
      <c r="E71" s="2">
        <f t="shared" si="9"/>
        <v>3795467831</v>
      </c>
      <c r="F71" s="2">
        <f t="shared" si="9"/>
        <v>3795467831</v>
      </c>
      <c r="G71" s="2">
        <f t="shared" si="9"/>
        <v>3795467831</v>
      </c>
      <c r="H71" s="2">
        <f t="shared" si="9"/>
        <v>8696538063</v>
      </c>
      <c r="I71" s="2">
        <f t="shared" si="9"/>
        <v>76291096</v>
      </c>
      <c r="J71" s="2">
        <f t="shared" si="9"/>
        <v>400141732</v>
      </c>
      <c r="K71" s="2">
        <f t="shared" si="9"/>
        <v>751866884</v>
      </c>
    </row>
    <row r="72" spans="1:11" ht="12.75" hidden="1">
      <c r="A72" s="2" t="s">
        <v>136</v>
      </c>
      <c r="B72" s="2">
        <f>+B77</f>
        <v>3486220517</v>
      </c>
      <c r="C72" s="2">
        <f aca="true" t="shared" si="10" ref="C72:K72">+C77</f>
        <v>-40610847</v>
      </c>
      <c r="D72" s="2">
        <f t="shared" si="10"/>
        <v>0</v>
      </c>
      <c r="E72" s="2">
        <f t="shared" si="10"/>
        <v>4713883069</v>
      </c>
      <c r="F72" s="2">
        <f t="shared" si="10"/>
        <v>4713883069</v>
      </c>
      <c r="G72" s="2">
        <f t="shared" si="10"/>
        <v>4713883069</v>
      </c>
      <c r="H72" s="2">
        <f t="shared" si="10"/>
        <v>2280997088</v>
      </c>
      <c r="I72" s="2">
        <f t="shared" si="10"/>
        <v>5024608801</v>
      </c>
      <c r="J72" s="2">
        <f t="shared" si="10"/>
        <v>5387761066</v>
      </c>
      <c r="K72" s="2">
        <f t="shared" si="10"/>
        <v>5792884518</v>
      </c>
    </row>
    <row r="73" spans="1:11" ht="12.75" hidden="1">
      <c r="A73" s="2" t="s">
        <v>137</v>
      </c>
      <c r="B73" s="2">
        <f>+B74</f>
        <v>-1210842805.8333335</v>
      </c>
      <c r="C73" s="2">
        <f aca="true" t="shared" si="11" ref="C73:K73">+(C78+C80+C81+C82)-(B78+B80+B81+B82)</f>
        <v>-1382326083</v>
      </c>
      <c r="D73" s="2">
        <f t="shared" si="11"/>
        <v>248129078</v>
      </c>
      <c r="E73" s="2">
        <f t="shared" si="11"/>
        <v>849684576</v>
      </c>
      <c r="F73" s="2">
        <f>+(F78+F80+F81+F82)-(D78+D80+D81+D82)</f>
        <v>849684576</v>
      </c>
      <c r="G73" s="2">
        <f>+(G78+G80+G81+G82)-(D78+D80+D81+D82)</f>
        <v>849684576</v>
      </c>
      <c r="H73" s="2">
        <f>+(H78+H80+H81+H82)-(D78+D80+D81+D82)</f>
        <v>743059160</v>
      </c>
      <c r="I73" s="2">
        <f>+(I78+I80+I81+I82)-(E78+E80+E81+E82)</f>
        <v>1704043765</v>
      </c>
      <c r="J73" s="2">
        <f t="shared" si="11"/>
        <v>301997086</v>
      </c>
      <c r="K73" s="2">
        <f t="shared" si="11"/>
        <v>41955900</v>
      </c>
    </row>
    <row r="74" spans="1:11" ht="12.75" hidden="1">
      <c r="A74" s="2" t="s">
        <v>138</v>
      </c>
      <c r="B74" s="2">
        <f>+TREND(C74:E74)</f>
        <v>-1210842805.8333335</v>
      </c>
      <c r="C74" s="2">
        <f>+C73</f>
        <v>-1382326083</v>
      </c>
      <c r="D74" s="2">
        <f aca="true" t="shared" si="12" ref="D74:K74">+D73</f>
        <v>248129078</v>
      </c>
      <c r="E74" s="2">
        <f t="shared" si="12"/>
        <v>849684576</v>
      </c>
      <c r="F74" s="2">
        <f t="shared" si="12"/>
        <v>849684576</v>
      </c>
      <c r="G74" s="2">
        <f t="shared" si="12"/>
        <v>849684576</v>
      </c>
      <c r="H74" s="2">
        <f t="shared" si="12"/>
        <v>743059160</v>
      </c>
      <c r="I74" s="2">
        <f t="shared" si="12"/>
        <v>1704043765</v>
      </c>
      <c r="J74" s="2">
        <f t="shared" si="12"/>
        <v>301997086</v>
      </c>
      <c r="K74" s="2">
        <f t="shared" si="12"/>
        <v>41955900</v>
      </c>
    </row>
    <row r="75" spans="1:11" ht="12.75" hidden="1">
      <c r="A75" s="2" t="s">
        <v>139</v>
      </c>
      <c r="B75" s="2">
        <f>+B84-(((B80+B81+B78)*B70)-B79)</f>
        <v>-129930575.59778368</v>
      </c>
      <c r="C75" s="2">
        <f aca="true" t="shared" si="13" ref="C75:K75">+C84-(((C80+C81+C78)*C70)-C79)</f>
        <v>-4008137045.3968554</v>
      </c>
      <c r="D75" s="2">
        <f t="shared" si="13"/>
        <v>0</v>
      </c>
      <c r="E75" s="2">
        <f t="shared" si="13"/>
        <v>-355403948.75372887</v>
      </c>
      <c r="F75" s="2">
        <f t="shared" si="13"/>
        <v>-71618867.75372887</v>
      </c>
      <c r="G75" s="2">
        <f t="shared" si="13"/>
        <v>-71618867.75372887</v>
      </c>
      <c r="H75" s="2">
        <f t="shared" si="13"/>
        <v>-1145080439.6510763</v>
      </c>
      <c r="I75" s="2">
        <f t="shared" si="13"/>
        <v>1356641004.0258913</v>
      </c>
      <c r="J75" s="2">
        <f t="shared" si="13"/>
        <v>1178705554.4804084</v>
      </c>
      <c r="K75" s="2">
        <f t="shared" si="13"/>
        <v>1026922348.5670483</v>
      </c>
    </row>
    <row r="76" spans="1:11" ht="12.75" hidden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2.75" hidden="1">
      <c r="A77" s="1" t="s">
        <v>66</v>
      </c>
      <c r="B77" s="3">
        <v>3486220517</v>
      </c>
      <c r="C77" s="3">
        <v>-40610847</v>
      </c>
      <c r="D77" s="3">
        <v>0</v>
      </c>
      <c r="E77" s="3">
        <v>4713883069</v>
      </c>
      <c r="F77" s="3">
        <v>4713883069</v>
      </c>
      <c r="G77" s="3">
        <v>4713883069</v>
      </c>
      <c r="H77" s="3">
        <v>2280997088</v>
      </c>
      <c r="I77" s="3">
        <v>5024608801</v>
      </c>
      <c r="J77" s="3">
        <v>5387761066</v>
      </c>
      <c r="K77" s="3">
        <v>5792884518</v>
      </c>
    </row>
    <row r="78" spans="1:11" ht="12.75" hidden="1">
      <c r="A78" s="1" t="s">
        <v>67</v>
      </c>
      <c r="B78" s="3">
        <v>9944611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14735850</v>
      </c>
      <c r="I78" s="3">
        <v>0</v>
      </c>
      <c r="J78" s="3">
        <v>0</v>
      </c>
      <c r="K78" s="3">
        <v>0</v>
      </c>
    </row>
    <row r="79" spans="1:11" ht="12.75" hidden="1">
      <c r="A79" s="1" t="s">
        <v>68</v>
      </c>
      <c r="B79" s="3">
        <v>837849121</v>
      </c>
      <c r="C79" s="3">
        <v>343847632</v>
      </c>
      <c r="D79" s="3">
        <v>0</v>
      </c>
      <c r="E79" s="3">
        <v>328734887</v>
      </c>
      <c r="F79" s="3">
        <v>328734887</v>
      </c>
      <c r="G79" s="3">
        <v>328734887</v>
      </c>
      <c r="H79" s="3">
        <v>1687909704</v>
      </c>
      <c r="I79" s="3">
        <v>1101595512</v>
      </c>
      <c r="J79" s="3">
        <v>1089059422</v>
      </c>
      <c r="K79" s="3">
        <v>1093420611</v>
      </c>
    </row>
    <row r="80" spans="1:11" ht="12.75" hidden="1">
      <c r="A80" s="1" t="s">
        <v>69</v>
      </c>
      <c r="B80" s="3">
        <v>1010800351</v>
      </c>
      <c r="C80" s="3">
        <v>-256219079</v>
      </c>
      <c r="D80" s="3">
        <v>0</v>
      </c>
      <c r="E80" s="3">
        <v>849442356</v>
      </c>
      <c r="F80" s="3">
        <v>849442356</v>
      </c>
      <c r="G80" s="3">
        <v>849442356</v>
      </c>
      <c r="H80" s="3">
        <v>611196102</v>
      </c>
      <c r="I80" s="3">
        <v>2485904791</v>
      </c>
      <c r="J80" s="3">
        <v>2785188935</v>
      </c>
      <c r="K80" s="3">
        <v>2824323376</v>
      </c>
    </row>
    <row r="81" spans="1:11" ht="12.75" hidden="1">
      <c r="A81" s="1" t="s">
        <v>70</v>
      </c>
      <c r="B81" s="3">
        <v>113452043</v>
      </c>
      <c r="C81" s="3">
        <v>8090001</v>
      </c>
      <c r="D81" s="3">
        <v>0</v>
      </c>
      <c r="E81" s="3">
        <v>242220</v>
      </c>
      <c r="F81" s="3">
        <v>242220</v>
      </c>
      <c r="G81" s="3">
        <v>242220</v>
      </c>
      <c r="H81" s="3">
        <v>117127208</v>
      </c>
      <c r="I81" s="3">
        <v>67823550</v>
      </c>
      <c r="J81" s="3">
        <v>70536492</v>
      </c>
      <c r="K81" s="3">
        <v>73357951</v>
      </c>
    </row>
    <row r="82" spans="1:11" ht="12.75" hidden="1">
      <c r="A82" s="1" t="s">
        <v>71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2.75" hidden="1">
      <c r="A83" s="1" t="s">
        <v>72</v>
      </c>
      <c r="B83" s="3">
        <v>2974697887</v>
      </c>
      <c r="C83" s="3">
        <v>712281629</v>
      </c>
      <c r="D83" s="3">
        <v>0</v>
      </c>
      <c r="E83" s="3">
        <v>3795467831</v>
      </c>
      <c r="F83" s="3">
        <v>3795467831</v>
      </c>
      <c r="G83" s="3">
        <v>3795467831</v>
      </c>
      <c r="H83" s="3">
        <v>8696538063</v>
      </c>
      <c r="I83" s="3">
        <v>76291096</v>
      </c>
      <c r="J83" s="3">
        <v>400141732</v>
      </c>
      <c r="K83" s="3">
        <v>751866884</v>
      </c>
    </row>
    <row r="84" spans="1:11" ht="12.75" hidden="1">
      <c r="A84" s="1" t="s">
        <v>73</v>
      </c>
      <c r="B84" s="3">
        <v>0</v>
      </c>
      <c r="C84" s="3">
        <v>0</v>
      </c>
      <c r="D84" s="3">
        <v>0</v>
      </c>
      <c r="E84" s="3">
        <v>0</v>
      </c>
      <c r="F84" s="3">
        <v>283785081</v>
      </c>
      <c r="G84" s="3">
        <v>283785081</v>
      </c>
      <c r="H84" s="3">
        <v>0</v>
      </c>
      <c r="I84" s="3">
        <v>293820000</v>
      </c>
      <c r="J84" s="3">
        <v>301737000</v>
      </c>
      <c r="K84" s="3">
        <v>309596000</v>
      </c>
    </row>
    <row r="85" spans="1:11" ht="12.75" hidden="1">
      <c r="A85" s="1" t="s">
        <v>74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" customHeight="1">
      <c r="A1" s="109" t="s">
        <v>85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9</v>
      </c>
      <c r="D3" s="15" t="s">
        <v>9</v>
      </c>
      <c r="E3" s="13" t="s">
        <v>10</v>
      </c>
      <c r="F3" s="14" t="s">
        <v>11</v>
      </c>
      <c r="G3" s="15" t="s">
        <v>12</v>
      </c>
      <c r="H3" s="16" t="s">
        <v>13</v>
      </c>
      <c r="I3" s="13" t="s">
        <v>14</v>
      </c>
      <c r="J3" s="14" t="s">
        <v>15</v>
      </c>
      <c r="K3" s="15" t="s">
        <v>16</v>
      </c>
    </row>
    <row r="4" spans="1:11" ht="13.5">
      <c r="A4" s="17" t="s">
        <v>17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18</v>
      </c>
      <c r="B5" s="6">
        <v>12460418</v>
      </c>
      <c r="C5" s="6">
        <v>2700578</v>
      </c>
      <c r="D5" s="23">
        <v>14291858</v>
      </c>
      <c r="E5" s="24">
        <v>22114207</v>
      </c>
      <c r="F5" s="6">
        <v>18699083</v>
      </c>
      <c r="G5" s="25">
        <v>18699083</v>
      </c>
      <c r="H5" s="26">
        <v>20394527</v>
      </c>
      <c r="I5" s="24">
        <v>19781622</v>
      </c>
      <c r="J5" s="6">
        <v>20968520</v>
      </c>
      <c r="K5" s="25">
        <v>22226632</v>
      </c>
    </row>
    <row r="6" spans="1:11" ht="13.5">
      <c r="A6" s="22" t="s">
        <v>19</v>
      </c>
      <c r="B6" s="6">
        <v>466332</v>
      </c>
      <c r="C6" s="6">
        <v>41727</v>
      </c>
      <c r="D6" s="23">
        <v>525667</v>
      </c>
      <c r="E6" s="24">
        <v>361780</v>
      </c>
      <c r="F6" s="6">
        <v>361780</v>
      </c>
      <c r="G6" s="25">
        <v>361780</v>
      </c>
      <c r="H6" s="26">
        <v>528653</v>
      </c>
      <c r="I6" s="24">
        <v>574287</v>
      </c>
      <c r="J6" s="6">
        <v>608744</v>
      </c>
      <c r="K6" s="25">
        <v>645269</v>
      </c>
    </row>
    <row r="7" spans="1:11" ht="13.5">
      <c r="A7" s="22" t="s">
        <v>20</v>
      </c>
      <c r="B7" s="6">
        <v>3004349</v>
      </c>
      <c r="C7" s="6">
        <v>1025977</v>
      </c>
      <c r="D7" s="23">
        <v>4539279</v>
      </c>
      <c r="E7" s="24">
        <v>3408647</v>
      </c>
      <c r="F7" s="6">
        <v>3408647</v>
      </c>
      <c r="G7" s="25">
        <v>3408647</v>
      </c>
      <c r="H7" s="26">
        <v>4181711</v>
      </c>
      <c r="I7" s="24">
        <v>3850000</v>
      </c>
      <c r="J7" s="6">
        <v>4081000</v>
      </c>
      <c r="K7" s="25">
        <v>4325860</v>
      </c>
    </row>
    <row r="8" spans="1:11" ht="13.5">
      <c r="A8" s="22" t="s">
        <v>21</v>
      </c>
      <c r="B8" s="6">
        <v>54016886</v>
      </c>
      <c r="C8" s="6">
        <v>1962461</v>
      </c>
      <c r="D8" s="23">
        <v>60608754</v>
      </c>
      <c r="E8" s="24">
        <v>69072000</v>
      </c>
      <c r="F8" s="6">
        <v>68322000</v>
      </c>
      <c r="G8" s="25">
        <v>68322000</v>
      </c>
      <c r="H8" s="26">
        <v>93799217</v>
      </c>
      <c r="I8" s="24">
        <v>85867500</v>
      </c>
      <c r="J8" s="6">
        <v>77240000</v>
      </c>
      <c r="K8" s="25">
        <v>81898000</v>
      </c>
    </row>
    <row r="9" spans="1:11" ht="13.5">
      <c r="A9" s="22" t="s">
        <v>22</v>
      </c>
      <c r="B9" s="6">
        <v>8043513</v>
      </c>
      <c r="C9" s="6">
        <v>1983965</v>
      </c>
      <c r="D9" s="23">
        <v>11313108</v>
      </c>
      <c r="E9" s="24">
        <v>9521560</v>
      </c>
      <c r="F9" s="6">
        <v>9638616</v>
      </c>
      <c r="G9" s="25">
        <v>9638616</v>
      </c>
      <c r="H9" s="26">
        <v>7348656</v>
      </c>
      <c r="I9" s="24">
        <v>10558046</v>
      </c>
      <c r="J9" s="6">
        <v>11139403</v>
      </c>
      <c r="K9" s="25">
        <v>11753598</v>
      </c>
    </row>
    <row r="10" spans="1:11" ht="25.5">
      <c r="A10" s="27" t="s">
        <v>129</v>
      </c>
      <c r="B10" s="28">
        <f>SUM(B5:B9)</f>
        <v>77991498</v>
      </c>
      <c r="C10" s="29">
        <f aca="true" t="shared" si="0" ref="C10:K10">SUM(C5:C9)</f>
        <v>7714708</v>
      </c>
      <c r="D10" s="30">
        <f t="shared" si="0"/>
        <v>91278666</v>
      </c>
      <c r="E10" s="28">
        <f t="shared" si="0"/>
        <v>104478194</v>
      </c>
      <c r="F10" s="29">
        <f t="shared" si="0"/>
        <v>100430126</v>
      </c>
      <c r="G10" s="31">
        <f t="shared" si="0"/>
        <v>100430126</v>
      </c>
      <c r="H10" s="32">
        <f t="shared" si="0"/>
        <v>126252764</v>
      </c>
      <c r="I10" s="28">
        <f t="shared" si="0"/>
        <v>120631455</v>
      </c>
      <c r="J10" s="29">
        <f t="shared" si="0"/>
        <v>114037667</v>
      </c>
      <c r="K10" s="31">
        <f t="shared" si="0"/>
        <v>120849359</v>
      </c>
    </row>
    <row r="11" spans="1:11" ht="13.5">
      <c r="A11" s="22" t="s">
        <v>23</v>
      </c>
      <c r="B11" s="6">
        <v>26441445</v>
      </c>
      <c r="C11" s="6">
        <v>3435972</v>
      </c>
      <c r="D11" s="23">
        <v>34971290</v>
      </c>
      <c r="E11" s="24">
        <v>41323451</v>
      </c>
      <c r="F11" s="6">
        <v>41497451</v>
      </c>
      <c r="G11" s="25">
        <v>41497451</v>
      </c>
      <c r="H11" s="26">
        <v>39145598</v>
      </c>
      <c r="I11" s="24">
        <v>44691585</v>
      </c>
      <c r="J11" s="6">
        <v>50763599</v>
      </c>
      <c r="K11" s="25">
        <v>53761056</v>
      </c>
    </row>
    <row r="12" spans="1:11" ht="13.5">
      <c r="A12" s="22" t="s">
        <v>24</v>
      </c>
      <c r="B12" s="6">
        <v>5221423</v>
      </c>
      <c r="C12" s="6">
        <v>452593</v>
      </c>
      <c r="D12" s="23">
        <v>5809171</v>
      </c>
      <c r="E12" s="24">
        <v>3071992</v>
      </c>
      <c r="F12" s="6">
        <v>3071992</v>
      </c>
      <c r="G12" s="25">
        <v>3071992</v>
      </c>
      <c r="H12" s="26">
        <v>6042842</v>
      </c>
      <c r="I12" s="24">
        <v>6373921</v>
      </c>
      <c r="J12" s="6">
        <v>3384275</v>
      </c>
      <c r="K12" s="25">
        <v>3405956</v>
      </c>
    </row>
    <row r="13" spans="1:11" ht="13.5">
      <c r="A13" s="22" t="s">
        <v>130</v>
      </c>
      <c r="B13" s="6">
        <v>7268013</v>
      </c>
      <c r="C13" s="6">
        <v>8664775</v>
      </c>
      <c r="D13" s="23">
        <v>8721579</v>
      </c>
      <c r="E13" s="24">
        <v>8294491</v>
      </c>
      <c r="F13" s="6">
        <v>10157581</v>
      </c>
      <c r="G13" s="25">
        <v>10157581</v>
      </c>
      <c r="H13" s="26">
        <v>275</v>
      </c>
      <c r="I13" s="24">
        <v>11173339</v>
      </c>
      <c r="J13" s="6">
        <v>12290674</v>
      </c>
      <c r="K13" s="25">
        <v>13519740</v>
      </c>
    </row>
    <row r="14" spans="1:11" ht="13.5">
      <c r="A14" s="22" t="s">
        <v>25</v>
      </c>
      <c r="B14" s="6">
        <v>0</v>
      </c>
      <c r="C14" s="6">
        <v>0</v>
      </c>
      <c r="D14" s="23">
        <v>134956</v>
      </c>
      <c r="E14" s="24">
        <v>126000</v>
      </c>
      <c r="F14" s="6">
        <v>149000</v>
      </c>
      <c r="G14" s="25">
        <v>149000</v>
      </c>
      <c r="H14" s="26">
        <v>277577</v>
      </c>
      <c r="I14" s="24">
        <v>0</v>
      </c>
      <c r="J14" s="6">
        <v>0</v>
      </c>
      <c r="K14" s="25">
        <v>0</v>
      </c>
    </row>
    <row r="15" spans="1:11" ht="13.5">
      <c r="A15" s="22" t="s">
        <v>26</v>
      </c>
      <c r="B15" s="6">
        <v>0</v>
      </c>
      <c r="C15" s="6">
        <v>586269</v>
      </c>
      <c r="D15" s="23">
        <v>2463804</v>
      </c>
      <c r="E15" s="24">
        <v>4485000</v>
      </c>
      <c r="F15" s="6">
        <v>4136000</v>
      </c>
      <c r="G15" s="25">
        <v>4136000</v>
      </c>
      <c r="H15" s="26">
        <v>3429982</v>
      </c>
      <c r="I15" s="24">
        <v>6366500</v>
      </c>
      <c r="J15" s="6">
        <v>4207800</v>
      </c>
      <c r="K15" s="25">
        <v>4538868</v>
      </c>
    </row>
    <row r="16" spans="1:11" ht="13.5">
      <c r="A16" s="22" t="s">
        <v>21</v>
      </c>
      <c r="B16" s="6">
        <v>0</v>
      </c>
      <c r="C16" s="6">
        <v>0</v>
      </c>
      <c r="D16" s="23">
        <v>0</v>
      </c>
      <c r="E16" s="24">
        <v>0</v>
      </c>
      <c r="F16" s="6">
        <v>0</v>
      </c>
      <c r="G16" s="25">
        <v>0</v>
      </c>
      <c r="H16" s="26">
        <v>0</v>
      </c>
      <c r="I16" s="24">
        <v>309425</v>
      </c>
      <c r="J16" s="6">
        <v>340367</v>
      </c>
      <c r="K16" s="25">
        <v>374404</v>
      </c>
    </row>
    <row r="17" spans="1:11" ht="13.5">
      <c r="A17" s="22" t="s">
        <v>27</v>
      </c>
      <c r="B17" s="6">
        <v>24293727</v>
      </c>
      <c r="C17" s="6">
        <v>15672366</v>
      </c>
      <c r="D17" s="23">
        <v>31425651</v>
      </c>
      <c r="E17" s="24">
        <v>44594550</v>
      </c>
      <c r="F17" s="6">
        <v>53709110</v>
      </c>
      <c r="G17" s="25">
        <v>53709110</v>
      </c>
      <c r="H17" s="26">
        <v>40897027</v>
      </c>
      <c r="I17" s="24">
        <v>52622132</v>
      </c>
      <c r="J17" s="6">
        <v>50330309</v>
      </c>
      <c r="K17" s="25">
        <v>53276604</v>
      </c>
    </row>
    <row r="18" spans="1:11" ht="13.5">
      <c r="A18" s="33" t="s">
        <v>28</v>
      </c>
      <c r="B18" s="34">
        <f>SUM(B11:B17)</f>
        <v>63224608</v>
      </c>
      <c r="C18" s="35">
        <f aca="true" t="shared" si="1" ref="C18:K18">SUM(C11:C17)</f>
        <v>28811975</v>
      </c>
      <c r="D18" s="36">
        <f t="shared" si="1"/>
        <v>83526451</v>
      </c>
      <c r="E18" s="34">
        <f t="shared" si="1"/>
        <v>101895484</v>
      </c>
      <c r="F18" s="35">
        <f t="shared" si="1"/>
        <v>112721134</v>
      </c>
      <c r="G18" s="37">
        <f t="shared" si="1"/>
        <v>112721134</v>
      </c>
      <c r="H18" s="38">
        <f t="shared" si="1"/>
        <v>89793301</v>
      </c>
      <c r="I18" s="34">
        <f t="shared" si="1"/>
        <v>121536902</v>
      </c>
      <c r="J18" s="35">
        <f t="shared" si="1"/>
        <v>121317024</v>
      </c>
      <c r="K18" s="37">
        <f t="shared" si="1"/>
        <v>128876628</v>
      </c>
    </row>
    <row r="19" spans="1:11" ht="13.5">
      <c r="A19" s="33" t="s">
        <v>29</v>
      </c>
      <c r="B19" s="39">
        <f>+B10-B18</f>
        <v>14766890</v>
      </c>
      <c r="C19" s="40">
        <f aca="true" t="shared" si="2" ref="C19:K19">+C10-C18</f>
        <v>-21097267</v>
      </c>
      <c r="D19" s="41">
        <f t="shared" si="2"/>
        <v>7752215</v>
      </c>
      <c r="E19" s="39">
        <f t="shared" si="2"/>
        <v>2582710</v>
      </c>
      <c r="F19" s="40">
        <f t="shared" si="2"/>
        <v>-12291008</v>
      </c>
      <c r="G19" s="42">
        <f t="shared" si="2"/>
        <v>-12291008</v>
      </c>
      <c r="H19" s="43">
        <f t="shared" si="2"/>
        <v>36459463</v>
      </c>
      <c r="I19" s="39">
        <f t="shared" si="2"/>
        <v>-905447</v>
      </c>
      <c r="J19" s="40">
        <f t="shared" si="2"/>
        <v>-7279357</v>
      </c>
      <c r="K19" s="42">
        <f t="shared" si="2"/>
        <v>-8027269</v>
      </c>
    </row>
    <row r="20" spans="1:11" ht="25.5">
      <c r="A20" s="44" t="s">
        <v>30</v>
      </c>
      <c r="B20" s="45">
        <v>12485803</v>
      </c>
      <c r="C20" s="46">
        <v>1054736</v>
      </c>
      <c r="D20" s="47">
        <v>19385000</v>
      </c>
      <c r="E20" s="45">
        <v>16076000</v>
      </c>
      <c r="F20" s="46">
        <v>16076000</v>
      </c>
      <c r="G20" s="48">
        <v>16076000</v>
      </c>
      <c r="H20" s="49">
        <v>16076001</v>
      </c>
      <c r="I20" s="45">
        <v>15996000</v>
      </c>
      <c r="J20" s="46">
        <v>17027000</v>
      </c>
      <c r="K20" s="48">
        <v>17781000</v>
      </c>
    </row>
    <row r="21" spans="1:11" ht="63.75">
      <c r="A21" s="50" t="s">
        <v>131</v>
      </c>
      <c r="B21" s="51">
        <v>0</v>
      </c>
      <c r="C21" s="52">
        <v>0</v>
      </c>
      <c r="D21" s="53">
        <v>0</v>
      </c>
      <c r="E21" s="51">
        <v>0</v>
      </c>
      <c r="F21" s="52">
        <v>0</v>
      </c>
      <c r="G21" s="54">
        <v>0</v>
      </c>
      <c r="H21" s="55">
        <v>0</v>
      </c>
      <c r="I21" s="51">
        <v>0</v>
      </c>
      <c r="J21" s="52">
        <v>0</v>
      </c>
      <c r="K21" s="54">
        <v>0</v>
      </c>
    </row>
    <row r="22" spans="1:11" ht="25.5">
      <c r="A22" s="56" t="s">
        <v>132</v>
      </c>
      <c r="B22" s="57">
        <f>SUM(B19:B21)</f>
        <v>27252693</v>
      </c>
      <c r="C22" s="58">
        <f aca="true" t="shared" si="3" ref="C22:K22">SUM(C19:C21)</f>
        <v>-20042531</v>
      </c>
      <c r="D22" s="59">
        <f t="shared" si="3"/>
        <v>27137215</v>
      </c>
      <c r="E22" s="57">
        <f t="shared" si="3"/>
        <v>18658710</v>
      </c>
      <c r="F22" s="58">
        <f t="shared" si="3"/>
        <v>3784992</v>
      </c>
      <c r="G22" s="60">
        <f t="shared" si="3"/>
        <v>3784992</v>
      </c>
      <c r="H22" s="61">
        <f t="shared" si="3"/>
        <v>52535464</v>
      </c>
      <c r="I22" s="57">
        <f t="shared" si="3"/>
        <v>15090553</v>
      </c>
      <c r="J22" s="58">
        <f t="shared" si="3"/>
        <v>9747643</v>
      </c>
      <c r="K22" s="60">
        <f t="shared" si="3"/>
        <v>9753731</v>
      </c>
    </row>
    <row r="23" spans="1:11" ht="13.5">
      <c r="A23" s="50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62" t="s">
        <v>32</v>
      </c>
      <c r="B24" s="39">
        <f>SUM(B22:B23)</f>
        <v>27252693</v>
      </c>
      <c r="C24" s="40">
        <f aca="true" t="shared" si="4" ref="C24:K24">SUM(C22:C23)</f>
        <v>-20042531</v>
      </c>
      <c r="D24" s="41">
        <f t="shared" si="4"/>
        <v>27137215</v>
      </c>
      <c r="E24" s="39">
        <f t="shared" si="4"/>
        <v>18658710</v>
      </c>
      <c r="F24" s="40">
        <f t="shared" si="4"/>
        <v>3784992</v>
      </c>
      <c r="G24" s="42">
        <f t="shared" si="4"/>
        <v>3784992</v>
      </c>
      <c r="H24" s="43">
        <f t="shared" si="4"/>
        <v>52535464</v>
      </c>
      <c r="I24" s="39">
        <f t="shared" si="4"/>
        <v>15090553</v>
      </c>
      <c r="J24" s="40">
        <f t="shared" si="4"/>
        <v>9747643</v>
      </c>
      <c r="K24" s="42">
        <f t="shared" si="4"/>
        <v>9753731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64" t="s">
        <v>133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3.5">
      <c r="A27" s="33" t="s">
        <v>33</v>
      </c>
      <c r="B27" s="7">
        <v>15605349</v>
      </c>
      <c r="C27" s="7">
        <v>-4931752</v>
      </c>
      <c r="D27" s="69">
        <v>191792582</v>
      </c>
      <c r="E27" s="70">
        <v>20976000</v>
      </c>
      <c r="F27" s="7">
        <v>26757000</v>
      </c>
      <c r="G27" s="71">
        <v>26757000</v>
      </c>
      <c r="H27" s="72">
        <v>217171877</v>
      </c>
      <c r="I27" s="70">
        <v>25696000</v>
      </c>
      <c r="J27" s="7">
        <v>32227000</v>
      </c>
      <c r="K27" s="71">
        <v>24381000</v>
      </c>
    </row>
    <row r="28" spans="1:11" ht="13.5">
      <c r="A28" s="73" t="s">
        <v>34</v>
      </c>
      <c r="B28" s="6">
        <v>15605349</v>
      </c>
      <c r="C28" s="6">
        <v>-2127551</v>
      </c>
      <c r="D28" s="23">
        <v>113262246</v>
      </c>
      <c r="E28" s="24">
        <v>16076000</v>
      </c>
      <c r="F28" s="6">
        <v>16076000</v>
      </c>
      <c r="G28" s="25">
        <v>16076000</v>
      </c>
      <c r="H28" s="26">
        <v>0</v>
      </c>
      <c r="I28" s="24">
        <v>15996000</v>
      </c>
      <c r="J28" s="6">
        <v>17027000</v>
      </c>
      <c r="K28" s="25">
        <v>17781000</v>
      </c>
    </row>
    <row r="29" spans="1:11" ht="13.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3.5">
      <c r="A30" s="22" t="s">
        <v>35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36</v>
      </c>
      <c r="B31" s="6">
        <v>0</v>
      </c>
      <c r="C31" s="6">
        <v>0</v>
      </c>
      <c r="D31" s="23">
        <v>78530336</v>
      </c>
      <c r="E31" s="24">
        <v>4900000</v>
      </c>
      <c r="F31" s="6">
        <v>6881000</v>
      </c>
      <c r="G31" s="25">
        <v>6881000</v>
      </c>
      <c r="H31" s="26">
        <v>0</v>
      </c>
      <c r="I31" s="24">
        <v>9700000</v>
      </c>
      <c r="J31" s="6">
        <v>15200000</v>
      </c>
      <c r="K31" s="25">
        <v>6600000</v>
      </c>
    </row>
    <row r="32" spans="1:11" ht="13.5">
      <c r="A32" s="33" t="s">
        <v>37</v>
      </c>
      <c r="B32" s="7">
        <f>SUM(B28:B31)</f>
        <v>15605349</v>
      </c>
      <c r="C32" s="7">
        <f aca="true" t="shared" si="5" ref="C32:K32">SUM(C28:C31)</f>
        <v>-2127551</v>
      </c>
      <c r="D32" s="69">
        <f t="shared" si="5"/>
        <v>191792582</v>
      </c>
      <c r="E32" s="70">
        <f t="shared" si="5"/>
        <v>20976000</v>
      </c>
      <c r="F32" s="7">
        <f t="shared" si="5"/>
        <v>22957000</v>
      </c>
      <c r="G32" s="71">
        <f t="shared" si="5"/>
        <v>22957000</v>
      </c>
      <c r="H32" s="72">
        <f t="shared" si="5"/>
        <v>0</v>
      </c>
      <c r="I32" s="70">
        <f t="shared" si="5"/>
        <v>25696000</v>
      </c>
      <c r="J32" s="7">
        <f t="shared" si="5"/>
        <v>32227000</v>
      </c>
      <c r="K32" s="71">
        <f t="shared" si="5"/>
        <v>24381000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3.5">
      <c r="A34" s="64" t="s">
        <v>38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3.5">
      <c r="A35" s="22" t="s">
        <v>39</v>
      </c>
      <c r="B35" s="6">
        <v>65965793</v>
      </c>
      <c r="C35" s="6">
        <v>-8632173</v>
      </c>
      <c r="D35" s="23">
        <v>87991588</v>
      </c>
      <c r="E35" s="24">
        <v>81348845</v>
      </c>
      <c r="F35" s="6">
        <v>81348845</v>
      </c>
      <c r="G35" s="25">
        <v>81348845</v>
      </c>
      <c r="H35" s="26">
        <v>120264783</v>
      </c>
      <c r="I35" s="24">
        <v>100005567</v>
      </c>
      <c r="J35" s="6">
        <v>128541207</v>
      </c>
      <c r="K35" s="25">
        <v>154025258</v>
      </c>
    </row>
    <row r="36" spans="1:11" ht="13.5">
      <c r="A36" s="22" t="s">
        <v>40</v>
      </c>
      <c r="B36" s="6">
        <v>119533448</v>
      </c>
      <c r="C36" s="6">
        <v>-12383900</v>
      </c>
      <c r="D36" s="23">
        <v>141518792</v>
      </c>
      <c r="E36" s="24">
        <v>145330974</v>
      </c>
      <c r="F36" s="6">
        <v>151111974</v>
      </c>
      <c r="G36" s="25">
        <v>151111974</v>
      </c>
      <c r="H36" s="26">
        <v>166868230</v>
      </c>
      <c r="I36" s="24">
        <v>170645121</v>
      </c>
      <c r="J36" s="6">
        <v>155853974</v>
      </c>
      <c r="K36" s="25">
        <v>148007974</v>
      </c>
    </row>
    <row r="37" spans="1:11" ht="13.5">
      <c r="A37" s="22" t="s">
        <v>41</v>
      </c>
      <c r="B37" s="6">
        <v>14956198</v>
      </c>
      <c r="C37" s="6">
        <v>-879180</v>
      </c>
      <c r="D37" s="23">
        <v>13159566</v>
      </c>
      <c r="E37" s="24">
        <v>4868600</v>
      </c>
      <c r="F37" s="6">
        <v>4868600</v>
      </c>
      <c r="G37" s="25">
        <v>4868600</v>
      </c>
      <c r="H37" s="26">
        <v>18221088</v>
      </c>
      <c r="I37" s="24">
        <v>7960907</v>
      </c>
      <c r="J37" s="6">
        <v>4363102</v>
      </c>
      <c r="K37" s="25">
        <v>4313181</v>
      </c>
    </row>
    <row r="38" spans="1:11" ht="13.5">
      <c r="A38" s="22" t="s">
        <v>42</v>
      </c>
      <c r="B38" s="6">
        <v>3305985</v>
      </c>
      <c r="C38" s="6">
        <v>53931</v>
      </c>
      <c r="D38" s="23">
        <v>2590571</v>
      </c>
      <c r="E38" s="24">
        <v>2080000</v>
      </c>
      <c r="F38" s="6">
        <v>2080000</v>
      </c>
      <c r="G38" s="25">
        <v>2080000</v>
      </c>
      <c r="H38" s="26">
        <v>2590571</v>
      </c>
      <c r="I38" s="24">
        <v>5110195</v>
      </c>
      <c r="J38" s="6">
        <v>2163200</v>
      </c>
      <c r="K38" s="25">
        <v>2249728</v>
      </c>
    </row>
    <row r="39" spans="1:11" ht="13.5">
      <c r="A39" s="22" t="s">
        <v>43</v>
      </c>
      <c r="B39" s="6">
        <v>167237058</v>
      </c>
      <c r="C39" s="6">
        <v>-148293</v>
      </c>
      <c r="D39" s="23">
        <v>186623028</v>
      </c>
      <c r="E39" s="24">
        <v>201072509</v>
      </c>
      <c r="F39" s="6">
        <v>221727227</v>
      </c>
      <c r="G39" s="25">
        <v>221727227</v>
      </c>
      <c r="H39" s="26">
        <v>213785890</v>
      </c>
      <c r="I39" s="24">
        <v>242489033</v>
      </c>
      <c r="J39" s="6">
        <v>268121236</v>
      </c>
      <c r="K39" s="25">
        <v>285716592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64" t="s">
        <v>44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3.5">
      <c r="A42" s="22" t="s">
        <v>45</v>
      </c>
      <c r="B42" s="6">
        <v>31160793</v>
      </c>
      <c r="C42" s="6">
        <v>0</v>
      </c>
      <c r="D42" s="23">
        <v>0</v>
      </c>
      <c r="E42" s="24">
        <v>0</v>
      </c>
      <c r="F42" s="6">
        <v>0</v>
      </c>
      <c r="G42" s="25">
        <v>0</v>
      </c>
      <c r="H42" s="26">
        <v>20000000</v>
      </c>
      <c r="I42" s="24">
        <v>115521886</v>
      </c>
      <c r="J42" s="6">
        <v>4843528</v>
      </c>
      <c r="K42" s="25">
        <v>27366561</v>
      </c>
    </row>
    <row r="43" spans="1:11" ht="13.5">
      <c r="A43" s="22" t="s">
        <v>46</v>
      </c>
      <c r="B43" s="6">
        <v>-15605349</v>
      </c>
      <c r="C43" s="6">
        <v>0</v>
      </c>
      <c r="D43" s="23">
        <v>0</v>
      </c>
      <c r="E43" s="24">
        <v>0</v>
      </c>
      <c r="F43" s="6">
        <v>0</v>
      </c>
      <c r="G43" s="25">
        <v>0</v>
      </c>
      <c r="H43" s="26">
        <v>0</v>
      </c>
      <c r="I43" s="24">
        <v>0</v>
      </c>
      <c r="J43" s="6">
        <v>0</v>
      </c>
      <c r="K43" s="25">
        <v>0</v>
      </c>
    </row>
    <row r="44" spans="1:11" ht="13.5">
      <c r="A44" s="22" t="s">
        <v>47</v>
      </c>
      <c r="B44" s="6">
        <v>0</v>
      </c>
      <c r="C44" s="6">
        <v>-6394</v>
      </c>
      <c r="D44" s="23">
        <v>77594</v>
      </c>
      <c r="E44" s="24">
        <v>-71200</v>
      </c>
      <c r="F44" s="6">
        <v>-71200</v>
      </c>
      <c r="G44" s="25">
        <v>-71200</v>
      </c>
      <c r="H44" s="26">
        <v>-71200</v>
      </c>
      <c r="I44" s="24">
        <v>0</v>
      </c>
      <c r="J44" s="6">
        <v>0</v>
      </c>
      <c r="K44" s="25">
        <v>0</v>
      </c>
    </row>
    <row r="45" spans="1:11" ht="13.5">
      <c r="A45" s="33" t="s">
        <v>48</v>
      </c>
      <c r="B45" s="7">
        <v>52815823</v>
      </c>
      <c r="C45" s="7">
        <v>-6394</v>
      </c>
      <c r="D45" s="69">
        <v>80731</v>
      </c>
      <c r="E45" s="70">
        <v>58902189</v>
      </c>
      <c r="F45" s="7">
        <v>58902189</v>
      </c>
      <c r="G45" s="71">
        <v>58902189</v>
      </c>
      <c r="H45" s="72">
        <v>64108146</v>
      </c>
      <c r="I45" s="70">
        <v>172656803</v>
      </c>
      <c r="J45" s="7">
        <v>63816917</v>
      </c>
      <c r="K45" s="71">
        <v>86339950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64" t="s">
        <v>49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3.5">
      <c r="A48" s="22" t="s">
        <v>50</v>
      </c>
      <c r="B48" s="6">
        <v>52815823</v>
      </c>
      <c r="C48" s="6">
        <v>-10020219</v>
      </c>
      <c r="D48" s="23">
        <v>64049222</v>
      </c>
      <c r="E48" s="24">
        <v>62382036</v>
      </c>
      <c r="F48" s="6">
        <v>62382036</v>
      </c>
      <c r="G48" s="25">
        <v>62382036</v>
      </c>
      <c r="H48" s="26">
        <v>92844193</v>
      </c>
      <c r="I48" s="24">
        <v>60543564</v>
      </c>
      <c r="J48" s="6">
        <v>67361910</v>
      </c>
      <c r="K48" s="25">
        <v>90026743</v>
      </c>
    </row>
    <row r="49" spans="1:11" ht="13.5">
      <c r="A49" s="22" t="s">
        <v>51</v>
      </c>
      <c r="B49" s="6">
        <f>+B75</f>
        <v>598930.8875826523</v>
      </c>
      <c r="C49" s="6">
        <f aca="true" t="shared" si="6" ref="C49:K49">+C75</f>
        <v>4259071</v>
      </c>
      <c r="D49" s="23">
        <f t="shared" si="6"/>
        <v>17875284</v>
      </c>
      <c r="E49" s="24">
        <f t="shared" si="6"/>
        <v>9655518</v>
      </c>
      <c r="F49" s="6">
        <f t="shared" si="6"/>
        <v>9655518</v>
      </c>
      <c r="G49" s="25">
        <f t="shared" si="6"/>
        <v>9655518</v>
      </c>
      <c r="H49" s="26">
        <f t="shared" si="6"/>
        <v>22936806</v>
      </c>
      <c r="I49" s="24">
        <f t="shared" si="6"/>
        <v>-25288825.109136023</v>
      </c>
      <c r="J49" s="6">
        <f t="shared" si="6"/>
        <v>5483146.36158207</v>
      </c>
      <c r="K49" s="25">
        <f t="shared" si="6"/>
        <v>-38359098.69600051</v>
      </c>
    </row>
    <row r="50" spans="1:11" ht="13.5">
      <c r="A50" s="33" t="s">
        <v>52</v>
      </c>
      <c r="B50" s="7">
        <f>+B48-B49</f>
        <v>52216892.11241735</v>
      </c>
      <c r="C50" s="7">
        <f aca="true" t="shared" si="7" ref="C50:K50">+C48-C49</f>
        <v>-14279290</v>
      </c>
      <c r="D50" s="69">
        <f t="shared" si="7"/>
        <v>46173938</v>
      </c>
      <c r="E50" s="70">
        <f t="shared" si="7"/>
        <v>52726518</v>
      </c>
      <c r="F50" s="7">
        <f t="shared" si="7"/>
        <v>52726518</v>
      </c>
      <c r="G50" s="71">
        <f t="shared" si="7"/>
        <v>52726518</v>
      </c>
      <c r="H50" s="72">
        <f t="shared" si="7"/>
        <v>69907387</v>
      </c>
      <c r="I50" s="70">
        <f t="shared" si="7"/>
        <v>85832389.10913602</v>
      </c>
      <c r="J50" s="7">
        <f t="shared" si="7"/>
        <v>61878763.63841793</v>
      </c>
      <c r="K50" s="71">
        <f t="shared" si="7"/>
        <v>128385841.69600052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3.5">
      <c r="A52" s="64" t="s">
        <v>53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54</v>
      </c>
      <c r="B53" s="6">
        <v>119533448</v>
      </c>
      <c r="C53" s="6">
        <v>1721588</v>
      </c>
      <c r="D53" s="23">
        <v>132684390</v>
      </c>
      <c r="E53" s="24">
        <v>112731736</v>
      </c>
      <c r="F53" s="6">
        <v>116412736</v>
      </c>
      <c r="G53" s="25">
        <v>116412736</v>
      </c>
      <c r="H53" s="26">
        <v>136477730</v>
      </c>
      <c r="I53" s="24">
        <v>141814842</v>
      </c>
      <c r="J53" s="6">
        <v>125303736</v>
      </c>
      <c r="K53" s="25">
        <v>116703736</v>
      </c>
    </row>
    <row r="54" spans="1:11" ht="13.5">
      <c r="A54" s="22" t="s">
        <v>55</v>
      </c>
      <c r="B54" s="6">
        <v>7268013</v>
      </c>
      <c r="C54" s="6">
        <v>0</v>
      </c>
      <c r="D54" s="23">
        <v>8721579</v>
      </c>
      <c r="E54" s="24">
        <v>8294491</v>
      </c>
      <c r="F54" s="6">
        <v>10157581</v>
      </c>
      <c r="G54" s="25">
        <v>10157581</v>
      </c>
      <c r="H54" s="26">
        <v>275</v>
      </c>
      <c r="I54" s="24">
        <v>11173339</v>
      </c>
      <c r="J54" s="6">
        <v>12290674</v>
      </c>
      <c r="K54" s="25">
        <v>13519740</v>
      </c>
    </row>
    <row r="55" spans="1:11" ht="13.5">
      <c r="A55" s="22" t="s">
        <v>56</v>
      </c>
      <c r="B55" s="6">
        <v>0</v>
      </c>
      <c r="C55" s="6">
        <v>-1989327</v>
      </c>
      <c r="D55" s="23">
        <v>2214465</v>
      </c>
      <c r="E55" s="24">
        <v>5759000</v>
      </c>
      <c r="F55" s="6">
        <v>6159000</v>
      </c>
      <c r="G55" s="25">
        <v>6159000</v>
      </c>
      <c r="H55" s="26">
        <v>12071822</v>
      </c>
      <c r="I55" s="24">
        <v>1000000</v>
      </c>
      <c r="J55" s="6">
        <v>0</v>
      </c>
      <c r="K55" s="25">
        <v>0</v>
      </c>
    </row>
    <row r="56" spans="1:11" ht="13.5">
      <c r="A56" s="22" t="s">
        <v>57</v>
      </c>
      <c r="B56" s="6">
        <v>2985953</v>
      </c>
      <c r="C56" s="6">
        <v>-33802</v>
      </c>
      <c r="D56" s="23">
        <v>6372273</v>
      </c>
      <c r="E56" s="24">
        <v>9234000</v>
      </c>
      <c r="F56" s="6">
        <v>10734000</v>
      </c>
      <c r="G56" s="25">
        <v>10734000</v>
      </c>
      <c r="H56" s="26">
        <v>8892532</v>
      </c>
      <c r="I56" s="24">
        <v>17640000</v>
      </c>
      <c r="J56" s="6">
        <v>13216400</v>
      </c>
      <c r="K56" s="25">
        <v>14069384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3.5">
      <c r="A58" s="64" t="s">
        <v>58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3.5">
      <c r="A59" s="90" t="s">
        <v>59</v>
      </c>
      <c r="B59" s="6">
        <v>0</v>
      </c>
      <c r="C59" s="6">
        <v>0</v>
      </c>
      <c r="D59" s="23">
        <v>0</v>
      </c>
      <c r="E59" s="24">
        <v>296100</v>
      </c>
      <c r="F59" s="6">
        <v>296100</v>
      </c>
      <c r="G59" s="25">
        <v>296100</v>
      </c>
      <c r="H59" s="26">
        <v>296100</v>
      </c>
      <c r="I59" s="24">
        <v>0</v>
      </c>
      <c r="J59" s="6">
        <v>0</v>
      </c>
      <c r="K59" s="25">
        <v>0</v>
      </c>
    </row>
    <row r="60" spans="1:11" ht="13.5">
      <c r="A60" s="90" t="s">
        <v>60</v>
      </c>
      <c r="B60" s="6">
        <v>1462057</v>
      </c>
      <c r="C60" s="6">
        <v>464316</v>
      </c>
      <c r="D60" s="23">
        <v>1608170</v>
      </c>
      <c r="E60" s="24">
        <v>1737313</v>
      </c>
      <c r="F60" s="6">
        <v>1737313</v>
      </c>
      <c r="G60" s="25">
        <v>1737313</v>
      </c>
      <c r="H60" s="26">
        <v>1737313</v>
      </c>
      <c r="I60" s="24">
        <v>1507430</v>
      </c>
      <c r="J60" s="6">
        <v>1597876</v>
      </c>
      <c r="K60" s="25">
        <v>1693748</v>
      </c>
    </row>
    <row r="61" spans="1:11" ht="13.5">
      <c r="A61" s="91" t="s">
        <v>61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3.5">
      <c r="A62" s="96" t="s">
        <v>62</v>
      </c>
      <c r="B62" s="97">
        <v>503</v>
      </c>
      <c r="C62" s="98">
        <v>513</v>
      </c>
      <c r="D62" s="99">
        <v>523</v>
      </c>
      <c r="E62" s="97">
        <v>523</v>
      </c>
      <c r="F62" s="98">
        <v>523</v>
      </c>
      <c r="G62" s="99">
        <v>523</v>
      </c>
      <c r="H62" s="100">
        <v>523</v>
      </c>
      <c r="I62" s="97">
        <v>523</v>
      </c>
      <c r="J62" s="98">
        <v>523</v>
      </c>
      <c r="K62" s="99">
        <v>523</v>
      </c>
    </row>
    <row r="63" spans="1:11" ht="13.5">
      <c r="A63" s="96" t="s">
        <v>63</v>
      </c>
      <c r="B63" s="97">
        <v>0</v>
      </c>
      <c r="C63" s="98">
        <v>0</v>
      </c>
      <c r="D63" s="99">
        <v>0</v>
      </c>
      <c r="E63" s="97">
        <v>0</v>
      </c>
      <c r="F63" s="98">
        <v>0</v>
      </c>
      <c r="G63" s="99">
        <v>0</v>
      </c>
      <c r="H63" s="100">
        <v>0</v>
      </c>
      <c r="I63" s="97">
        <v>0</v>
      </c>
      <c r="J63" s="98">
        <v>0</v>
      </c>
      <c r="K63" s="99">
        <v>0</v>
      </c>
    </row>
    <row r="64" spans="1:11" ht="13.5">
      <c r="A64" s="96" t="s">
        <v>64</v>
      </c>
      <c r="B64" s="97">
        <v>0</v>
      </c>
      <c r="C64" s="98">
        <v>0</v>
      </c>
      <c r="D64" s="99">
        <v>0</v>
      </c>
      <c r="E64" s="97">
        <v>0</v>
      </c>
      <c r="F64" s="98">
        <v>0</v>
      </c>
      <c r="G64" s="99">
        <v>0</v>
      </c>
      <c r="H64" s="100">
        <v>0</v>
      </c>
      <c r="I64" s="97">
        <v>0</v>
      </c>
      <c r="J64" s="98">
        <v>0</v>
      </c>
      <c r="K64" s="99">
        <v>0</v>
      </c>
    </row>
    <row r="65" spans="1:11" ht="13.5">
      <c r="A65" s="96" t="s">
        <v>65</v>
      </c>
      <c r="B65" s="97">
        <v>52</v>
      </c>
      <c r="C65" s="98">
        <v>52</v>
      </c>
      <c r="D65" s="99">
        <v>52</v>
      </c>
      <c r="E65" s="97">
        <v>52</v>
      </c>
      <c r="F65" s="98">
        <v>52</v>
      </c>
      <c r="G65" s="99">
        <v>52</v>
      </c>
      <c r="H65" s="100">
        <v>52</v>
      </c>
      <c r="I65" s="97">
        <v>52</v>
      </c>
      <c r="J65" s="98">
        <v>52</v>
      </c>
      <c r="K65" s="99">
        <v>52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3.5">
      <c r="A67" s="105"/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3.5">
      <c r="A68" s="107"/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3.5">
      <c r="A69" s="108"/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3.5" hidden="1">
      <c r="A70" s="4" t="s">
        <v>134</v>
      </c>
      <c r="B70" s="5">
        <f>IF(ISERROR(B71/B72),0,(B71/B72))</f>
        <v>0.9440843676766828</v>
      </c>
      <c r="C70" s="5">
        <f aca="true" t="shared" si="8" ref="C70:K70">IF(ISERROR(C71/C72),0,(C71/C72))</f>
        <v>0</v>
      </c>
      <c r="D70" s="5">
        <f t="shared" si="8"/>
        <v>0</v>
      </c>
      <c r="E70" s="5">
        <f t="shared" si="8"/>
        <v>0</v>
      </c>
      <c r="F70" s="5">
        <f t="shared" si="8"/>
        <v>0</v>
      </c>
      <c r="G70" s="5">
        <f t="shared" si="8"/>
        <v>0</v>
      </c>
      <c r="H70" s="5">
        <f t="shared" si="8"/>
        <v>0</v>
      </c>
      <c r="I70" s="5">
        <f t="shared" si="8"/>
        <v>0.8977890734318789</v>
      </c>
      <c r="J70" s="5">
        <f t="shared" si="8"/>
        <v>0.05993651150352267</v>
      </c>
      <c r="K70" s="5">
        <f t="shared" si="8"/>
        <v>0.741567170675765</v>
      </c>
    </row>
    <row r="71" spans="1:11" ht="12.75" hidden="1">
      <c r="A71" s="2" t="s">
        <v>135</v>
      </c>
      <c r="B71" s="2">
        <f>+B83</f>
        <v>17261699</v>
      </c>
      <c r="C71" s="2">
        <f aca="true" t="shared" si="9" ref="C71:K71">+C83</f>
        <v>0</v>
      </c>
      <c r="D71" s="2">
        <f t="shared" si="9"/>
        <v>0</v>
      </c>
      <c r="E71" s="2">
        <f t="shared" si="9"/>
        <v>0</v>
      </c>
      <c r="F71" s="2">
        <f t="shared" si="9"/>
        <v>0</v>
      </c>
      <c r="G71" s="2">
        <f t="shared" si="9"/>
        <v>0</v>
      </c>
      <c r="H71" s="2">
        <f t="shared" si="9"/>
        <v>0</v>
      </c>
      <c r="I71" s="2">
        <f t="shared" si="9"/>
        <v>26063386</v>
      </c>
      <c r="J71" s="2">
        <f t="shared" si="9"/>
        <v>1843528</v>
      </c>
      <c r="K71" s="2">
        <f t="shared" si="9"/>
        <v>24166561</v>
      </c>
    </row>
    <row r="72" spans="1:11" ht="12.75" hidden="1">
      <c r="A72" s="2" t="s">
        <v>136</v>
      </c>
      <c r="B72" s="2">
        <f>+B77</f>
        <v>18284064</v>
      </c>
      <c r="C72" s="2">
        <f aca="true" t="shared" si="10" ref="C72:K72">+C77</f>
        <v>2946248</v>
      </c>
      <c r="D72" s="2">
        <f t="shared" si="10"/>
        <v>22382534</v>
      </c>
      <c r="E72" s="2">
        <f t="shared" si="10"/>
        <v>30186661</v>
      </c>
      <c r="F72" s="2">
        <f t="shared" si="10"/>
        <v>26860593</v>
      </c>
      <c r="G72" s="2">
        <f t="shared" si="10"/>
        <v>26860593</v>
      </c>
      <c r="H72" s="2">
        <f t="shared" si="10"/>
        <v>27324472</v>
      </c>
      <c r="I72" s="2">
        <f t="shared" si="10"/>
        <v>29030634</v>
      </c>
      <c r="J72" s="2">
        <f t="shared" si="10"/>
        <v>30758013</v>
      </c>
      <c r="K72" s="2">
        <f t="shared" si="10"/>
        <v>32588499</v>
      </c>
    </row>
    <row r="73" spans="1:11" ht="12.75" hidden="1">
      <c r="A73" s="2" t="s">
        <v>137</v>
      </c>
      <c r="B73" s="2">
        <f>+B74</f>
        <v>-1458282.6666666698</v>
      </c>
      <c r="C73" s="2">
        <f aca="true" t="shared" si="11" ref="C73:K73">+(C78+C80+C81+C82)-(B78+B80+B81+B82)</f>
        <v>-11761924</v>
      </c>
      <c r="D73" s="2">
        <f t="shared" si="11"/>
        <v>22546229</v>
      </c>
      <c r="E73" s="2">
        <f t="shared" si="11"/>
        <v>-4967466</v>
      </c>
      <c r="F73" s="2">
        <f>+(F78+F80+F81+F82)-(D78+D80+D81+D82)</f>
        <v>-4967466</v>
      </c>
      <c r="G73" s="2">
        <f>+(G78+G80+G81+G82)-(D78+D80+D81+D82)</f>
        <v>-4967466</v>
      </c>
      <c r="H73" s="2">
        <f>+(H78+H80+H81+H82)-(D78+D80+D81+D82)</f>
        <v>3476728</v>
      </c>
      <c r="I73" s="2">
        <f>+(I78+I80+I81+I82)-(E78+E80+E81+E82)</f>
        <v>20495194</v>
      </c>
      <c r="J73" s="2">
        <f t="shared" si="11"/>
        <v>21717294</v>
      </c>
      <c r="K73" s="2">
        <f t="shared" si="11"/>
        <v>2819218</v>
      </c>
    </row>
    <row r="74" spans="1:11" ht="12.75" hidden="1">
      <c r="A74" s="2" t="s">
        <v>138</v>
      </c>
      <c r="B74" s="2">
        <f>+TREND(C74:E74)</f>
        <v>-1458282.6666666698</v>
      </c>
      <c r="C74" s="2">
        <f>+C73</f>
        <v>-11761924</v>
      </c>
      <c r="D74" s="2">
        <f aca="true" t="shared" si="12" ref="D74:K74">+D73</f>
        <v>22546229</v>
      </c>
      <c r="E74" s="2">
        <f t="shared" si="12"/>
        <v>-4967466</v>
      </c>
      <c r="F74" s="2">
        <f t="shared" si="12"/>
        <v>-4967466</v>
      </c>
      <c r="G74" s="2">
        <f t="shared" si="12"/>
        <v>-4967466</v>
      </c>
      <c r="H74" s="2">
        <f t="shared" si="12"/>
        <v>3476728</v>
      </c>
      <c r="I74" s="2">
        <f t="shared" si="12"/>
        <v>20495194</v>
      </c>
      <c r="J74" s="2">
        <f t="shared" si="12"/>
        <v>21717294</v>
      </c>
      <c r="K74" s="2">
        <f t="shared" si="12"/>
        <v>2819218</v>
      </c>
    </row>
    <row r="75" spans="1:11" ht="12.75" hidden="1">
      <c r="A75" s="2" t="s">
        <v>139</v>
      </c>
      <c r="B75" s="2">
        <f>+B84-(((B80+B81+B78)*B70)-B79)</f>
        <v>598930.8875826523</v>
      </c>
      <c r="C75" s="2">
        <f aca="true" t="shared" si="13" ref="C75:K75">+C84-(((C80+C81+C78)*C70)-C79)</f>
        <v>4259071</v>
      </c>
      <c r="D75" s="2">
        <f t="shared" si="13"/>
        <v>17875284</v>
      </c>
      <c r="E75" s="2">
        <f t="shared" si="13"/>
        <v>9655518</v>
      </c>
      <c r="F75" s="2">
        <f t="shared" si="13"/>
        <v>9655518</v>
      </c>
      <c r="G75" s="2">
        <f t="shared" si="13"/>
        <v>9655518</v>
      </c>
      <c r="H75" s="2">
        <f t="shared" si="13"/>
        <v>22936806</v>
      </c>
      <c r="I75" s="2">
        <f t="shared" si="13"/>
        <v>-25288825.109136023</v>
      </c>
      <c r="J75" s="2">
        <f t="shared" si="13"/>
        <v>5483146.36158207</v>
      </c>
      <c r="K75" s="2">
        <f t="shared" si="13"/>
        <v>-38359098.69600051</v>
      </c>
    </row>
    <row r="76" spans="1:11" ht="12.75" hidden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2.75" hidden="1">
      <c r="A77" s="1" t="s">
        <v>66</v>
      </c>
      <c r="B77" s="3">
        <v>18284064</v>
      </c>
      <c r="C77" s="3">
        <v>2946248</v>
      </c>
      <c r="D77" s="3">
        <v>22382534</v>
      </c>
      <c r="E77" s="3">
        <v>30186661</v>
      </c>
      <c r="F77" s="3">
        <v>26860593</v>
      </c>
      <c r="G77" s="3">
        <v>26860593</v>
      </c>
      <c r="H77" s="3">
        <v>27324472</v>
      </c>
      <c r="I77" s="3">
        <v>29030634</v>
      </c>
      <c r="J77" s="3">
        <v>30758013</v>
      </c>
      <c r="K77" s="3">
        <v>32588499</v>
      </c>
    </row>
    <row r="78" spans="1:11" ht="12.75" hidden="1">
      <c r="A78" s="1" t="s">
        <v>67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2.75" hidden="1">
      <c r="A79" s="1" t="s">
        <v>68</v>
      </c>
      <c r="B79" s="3">
        <v>13013612</v>
      </c>
      <c r="C79" s="3">
        <v>-872786</v>
      </c>
      <c r="D79" s="3">
        <v>13088366</v>
      </c>
      <c r="E79" s="3">
        <v>4868600</v>
      </c>
      <c r="F79" s="3">
        <v>4868600</v>
      </c>
      <c r="G79" s="3">
        <v>4868600</v>
      </c>
      <c r="H79" s="3">
        <v>18149888</v>
      </c>
      <c r="I79" s="3">
        <v>5352812</v>
      </c>
      <c r="J79" s="3">
        <v>4363102</v>
      </c>
      <c r="K79" s="3">
        <v>4313181</v>
      </c>
    </row>
    <row r="80" spans="1:11" ht="12.75" hidden="1">
      <c r="A80" s="1" t="s">
        <v>69</v>
      </c>
      <c r="B80" s="3">
        <v>11744894</v>
      </c>
      <c r="C80" s="3">
        <v>1866922</v>
      </c>
      <c r="D80" s="3">
        <v>19224680</v>
      </c>
      <c r="E80" s="3">
        <v>2754504</v>
      </c>
      <c r="F80" s="3">
        <v>2754504</v>
      </c>
      <c r="G80" s="3">
        <v>2754504</v>
      </c>
      <c r="H80" s="3">
        <v>22448081</v>
      </c>
      <c r="I80" s="3">
        <v>38919003</v>
      </c>
      <c r="J80" s="3">
        <v>44966992</v>
      </c>
      <c r="K80" s="3">
        <v>47786210</v>
      </c>
    </row>
    <row r="81" spans="1:11" ht="12.75" hidden="1">
      <c r="A81" s="1" t="s">
        <v>70</v>
      </c>
      <c r="B81" s="3">
        <v>1405076</v>
      </c>
      <c r="C81" s="3">
        <v>-478876</v>
      </c>
      <c r="D81" s="3">
        <v>4709595</v>
      </c>
      <c r="E81" s="3">
        <v>16212305</v>
      </c>
      <c r="F81" s="3">
        <v>16212305</v>
      </c>
      <c r="G81" s="3">
        <v>16212305</v>
      </c>
      <c r="H81" s="3">
        <v>4962922</v>
      </c>
      <c r="I81" s="3">
        <v>543000</v>
      </c>
      <c r="J81" s="3">
        <v>16212305</v>
      </c>
      <c r="K81" s="3">
        <v>16212305</v>
      </c>
    </row>
    <row r="82" spans="1:11" ht="12.75" hidden="1">
      <c r="A82" s="1" t="s">
        <v>71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2.75" hidden="1">
      <c r="A83" s="1" t="s">
        <v>72</v>
      </c>
      <c r="B83" s="3">
        <v>17261699</v>
      </c>
      <c r="C83" s="3">
        <v>0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3">
        <v>26063386</v>
      </c>
      <c r="J83" s="3">
        <v>1843528</v>
      </c>
      <c r="K83" s="3">
        <v>24166561</v>
      </c>
    </row>
    <row r="84" spans="1:11" ht="12.75" hidden="1">
      <c r="A84" s="1" t="s">
        <v>73</v>
      </c>
      <c r="B84" s="3">
        <v>0</v>
      </c>
      <c r="C84" s="3">
        <v>5131857</v>
      </c>
      <c r="D84" s="3">
        <v>4786918</v>
      </c>
      <c r="E84" s="3">
        <v>4786918</v>
      </c>
      <c r="F84" s="3">
        <v>4786918</v>
      </c>
      <c r="G84" s="3">
        <v>4786918</v>
      </c>
      <c r="H84" s="3">
        <v>4786918</v>
      </c>
      <c r="I84" s="3">
        <v>4786918</v>
      </c>
      <c r="J84" s="3">
        <v>4786918</v>
      </c>
      <c r="K84" s="3">
        <v>4786918</v>
      </c>
    </row>
    <row r="85" spans="1:11" ht="12.75" hidden="1">
      <c r="A85" s="1" t="s">
        <v>74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" customHeight="1">
      <c r="A1" s="109" t="s">
        <v>86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9</v>
      </c>
      <c r="D3" s="15" t="s">
        <v>9</v>
      </c>
      <c r="E3" s="13" t="s">
        <v>10</v>
      </c>
      <c r="F3" s="14" t="s">
        <v>11</v>
      </c>
      <c r="G3" s="15" t="s">
        <v>12</v>
      </c>
      <c r="H3" s="16" t="s">
        <v>13</v>
      </c>
      <c r="I3" s="13" t="s">
        <v>14</v>
      </c>
      <c r="J3" s="14" t="s">
        <v>15</v>
      </c>
      <c r="K3" s="15" t="s">
        <v>16</v>
      </c>
    </row>
    <row r="4" spans="1:11" ht="13.5">
      <c r="A4" s="17" t="s">
        <v>17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18</v>
      </c>
      <c r="B5" s="6">
        <v>12780305</v>
      </c>
      <c r="C5" s="6">
        <v>14007456</v>
      </c>
      <c r="D5" s="23">
        <v>17215842</v>
      </c>
      <c r="E5" s="24">
        <v>18586333</v>
      </c>
      <c r="F5" s="6">
        <v>18586333</v>
      </c>
      <c r="G5" s="25">
        <v>18586333</v>
      </c>
      <c r="H5" s="26">
        <v>6897528</v>
      </c>
      <c r="I5" s="24">
        <v>19595735</v>
      </c>
      <c r="J5" s="6">
        <v>20497138</v>
      </c>
      <c r="K5" s="25">
        <v>21440006</v>
      </c>
    </row>
    <row r="6" spans="1:11" ht="13.5">
      <c r="A6" s="22" t="s">
        <v>19</v>
      </c>
      <c r="B6" s="6">
        <v>487504</v>
      </c>
      <c r="C6" s="6">
        <v>999869</v>
      </c>
      <c r="D6" s="23">
        <v>1046465</v>
      </c>
      <c r="E6" s="24">
        <v>809178</v>
      </c>
      <c r="F6" s="6">
        <v>809178</v>
      </c>
      <c r="G6" s="25">
        <v>809178</v>
      </c>
      <c r="H6" s="26">
        <v>527302</v>
      </c>
      <c r="I6" s="24">
        <v>863706</v>
      </c>
      <c r="J6" s="6">
        <v>903437</v>
      </c>
      <c r="K6" s="25">
        <v>944994</v>
      </c>
    </row>
    <row r="7" spans="1:11" ht="13.5">
      <c r="A7" s="22" t="s">
        <v>20</v>
      </c>
      <c r="B7" s="6">
        <v>3900881</v>
      </c>
      <c r="C7" s="6">
        <v>2957525</v>
      </c>
      <c r="D7" s="23">
        <v>2628951</v>
      </c>
      <c r="E7" s="24">
        <v>3104396</v>
      </c>
      <c r="F7" s="6">
        <v>3104396</v>
      </c>
      <c r="G7" s="25">
        <v>3104396</v>
      </c>
      <c r="H7" s="26">
        <v>1634350</v>
      </c>
      <c r="I7" s="24">
        <v>3247198</v>
      </c>
      <c r="J7" s="6">
        <v>3396569</v>
      </c>
      <c r="K7" s="25">
        <v>3552812</v>
      </c>
    </row>
    <row r="8" spans="1:11" ht="13.5">
      <c r="A8" s="22" t="s">
        <v>21</v>
      </c>
      <c r="B8" s="6">
        <v>70363820</v>
      </c>
      <c r="C8" s="6">
        <v>64784801</v>
      </c>
      <c r="D8" s="23">
        <v>71802839</v>
      </c>
      <c r="E8" s="24">
        <v>77275100</v>
      </c>
      <c r="F8" s="6">
        <v>77275100</v>
      </c>
      <c r="G8" s="25">
        <v>77275100</v>
      </c>
      <c r="H8" s="26">
        <v>74814925</v>
      </c>
      <c r="I8" s="24">
        <v>82430256</v>
      </c>
      <c r="J8" s="6">
        <v>86222048</v>
      </c>
      <c r="K8" s="25">
        <v>90188259</v>
      </c>
    </row>
    <row r="9" spans="1:11" ht="13.5">
      <c r="A9" s="22" t="s">
        <v>22</v>
      </c>
      <c r="B9" s="6">
        <v>5005499</v>
      </c>
      <c r="C9" s="6">
        <v>7146579</v>
      </c>
      <c r="D9" s="23">
        <v>6406118</v>
      </c>
      <c r="E9" s="24">
        <v>9801572</v>
      </c>
      <c r="F9" s="6">
        <v>8301572</v>
      </c>
      <c r="G9" s="25">
        <v>8301572</v>
      </c>
      <c r="H9" s="26">
        <v>-5259800</v>
      </c>
      <c r="I9" s="24">
        <v>7693902</v>
      </c>
      <c r="J9" s="6">
        <v>8047821</v>
      </c>
      <c r="K9" s="25">
        <v>8418019</v>
      </c>
    </row>
    <row r="10" spans="1:11" ht="25.5">
      <c r="A10" s="27" t="s">
        <v>129</v>
      </c>
      <c r="B10" s="28">
        <f>SUM(B5:B9)</f>
        <v>92538009</v>
      </c>
      <c r="C10" s="29">
        <f aca="true" t="shared" si="0" ref="C10:K10">SUM(C5:C9)</f>
        <v>89896230</v>
      </c>
      <c r="D10" s="30">
        <f t="shared" si="0"/>
        <v>99100215</v>
      </c>
      <c r="E10" s="28">
        <f t="shared" si="0"/>
        <v>109576579</v>
      </c>
      <c r="F10" s="29">
        <f t="shared" si="0"/>
        <v>108076579</v>
      </c>
      <c r="G10" s="31">
        <f t="shared" si="0"/>
        <v>108076579</v>
      </c>
      <c r="H10" s="32">
        <f t="shared" si="0"/>
        <v>78614305</v>
      </c>
      <c r="I10" s="28">
        <f t="shared" si="0"/>
        <v>113830797</v>
      </c>
      <c r="J10" s="29">
        <f t="shared" si="0"/>
        <v>119067013</v>
      </c>
      <c r="K10" s="31">
        <f t="shared" si="0"/>
        <v>124544090</v>
      </c>
    </row>
    <row r="11" spans="1:11" ht="13.5">
      <c r="A11" s="22" t="s">
        <v>23</v>
      </c>
      <c r="B11" s="6">
        <v>36658674</v>
      </c>
      <c r="C11" s="6">
        <v>39873949</v>
      </c>
      <c r="D11" s="23">
        <v>45607725</v>
      </c>
      <c r="E11" s="24">
        <v>51287578</v>
      </c>
      <c r="F11" s="6">
        <v>49183729</v>
      </c>
      <c r="G11" s="25">
        <v>49183729</v>
      </c>
      <c r="H11" s="26">
        <v>51411176</v>
      </c>
      <c r="I11" s="24">
        <v>63247586</v>
      </c>
      <c r="J11" s="6">
        <v>66137301</v>
      </c>
      <c r="K11" s="25">
        <v>69215609</v>
      </c>
    </row>
    <row r="12" spans="1:11" ht="13.5">
      <c r="A12" s="22" t="s">
        <v>24</v>
      </c>
      <c r="B12" s="6">
        <v>4313323</v>
      </c>
      <c r="C12" s="6">
        <v>5043336</v>
      </c>
      <c r="D12" s="23">
        <v>5764248</v>
      </c>
      <c r="E12" s="24">
        <v>6624475</v>
      </c>
      <c r="F12" s="6">
        <v>5652420</v>
      </c>
      <c r="G12" s="25">
        <v>5652420</v>
      </c>
      <c r="H12" s="26">
        <v>6037100</v>
      </c>
      <c r="I12" s="24">
        <v>5995872</v>
      </c>
      <c r="J12" s="6">
        <v>6271683</v>
      </c>
      <c r="K12" s="25">
        <v>6560177</v>
      </c>
    </row>
    <row r="13" spans="1:11" ht="13.5">
      <c r="A13" s="22" t="s">
        <v>130</v>
      </c>
      <c r="B13" s="6">
        <v>17382919</v>
      </c>
      <c r="C13" s="6">
        <v>18084601</v>
      </c>
      <c r="D13" s="23">
        <v>19041246</v>
      </c>
      <c r="E13" s="24">
        <v>18612276</v>
      </c>
      <c r="F13" s="6">
        <v>18612276</v>
      </c>
      <c r="G13" s="25">
        <v>18612276</v>
      </c>
      <c r="H13" s="26">
        <v>10593055</v>
      </c>
      <c r="I13" s="24">
        <v>19398000</v>
      </c>
      <c r="J13" s="6">
        <v>20290308</v>
      </c>
      <c r="K13" s="25">
        <v>21223658</v>
      </c>
    </row>
    <row r="14" spans="1:11" ht="13.5">
      <c r="A14" s="22" t="s">
        <v>25</v>
      </c>
      <c r="B14" s="6">
        <v>325496</v>
      </c>
      <c r="C14" s="6">
        <v>182242</v>
      </c>
      <c r="D14" s="23">
        <v>220175</v>
      </c>
      <c r="E14" s="24">
        <v>183000</v>
      </c>
      <c r="F14" s="6">
        <v>183000</v>
      </c>
      <c r="G14" s="25">
        <v>183000</v>
      </c>
      <c r="H14" s="26">
        <v>40003</v>
      </c>
      <c r="I14" s="24">
        <v>191424</v>
      </c>
      <c r="J14" s="6">
        <v>200230</v>
      </c>
      <c r="K14" s="25">
        <v>209440</v>
      </c>
    </row>
    <row r="15" spans="1:11" ht="13.5">
      <c r="A15" s="22" t="s">
        <v>26</v>
      </c>
      <c r="B15" s="6">
        <v>0</v>
      </c>
      <c r="C15" s="6">
        <v>2686295</v>
      </c>
      <c r="D15" s="23">
        <v>5330435</v>
      </c>
      <c r="E15" s="24">
        <v>7238624</v>
      </c>
      <c r="F15" s="6">
        <v>5184954</v>
      </c>
      <c r="G15" s="25">
        <v>5184954</v>
      </c>
      <c r="H15" s="26">
        <v>4591759</v>
      </c>
      <c r="I15" s="24">
        <v>5669236</v>
      </c>
      <c r="J15" s="6">
        <v>5930021</v>
      </c>
      <c r="K15" s="25">
        <v>6202797</v>
      </c>
    </row>
    <row r="16" spans="1:11" ht="13.5">
      <c r="A16" s="22" t="s">
        <v>21</v>
      </c>
      <c r="B16" s="6">
        <v>2914928</v>
      </c>
      <c r="C16" s="6">
        <v>1524423</v>
      </c>
      <c r="D16" s="23">
        <v>1514999</v>
      </c>
      <c r="E16" s="24">
        <v>954000</v>
      </c>
      <c r="F16" s="6">
        <v>954000</v>
      </c>
      <c r="G16" s="25">
        <v>954000</v>
      </c>
      <c r="H16" s="26">
        <v>615430</v>
      </c>
      <c r="I16" s="24">
        <v>997884</v>
      </c>
      <c r="J16" s="6">
        <v>1043787</v>
      </c>
      <c r="K16" s="25">
        <v>1091801</v>
      </c>
    </row>
    <row r="17" spans="1:11" ht="13.5">
      <c r="A17" s="22" t="s">
        <v>27</v>
      </c>
      <c r="B17" s="6">
        <v>44956505</v>
      </c>
      <c r="C17" s="6">
        <v>72541614</v>
      </c>
      <c r="D17" s="23">
        <v>37466061</v>
      </c>
      <c r="E17" s="24">
        <v>35225689</v>
      </c>
      <c r="F17" s="6">
        <v>42817597</v>
      </c>
      <c r="G17" s="25">
        <v>42817597</v>
      </c>
      <c r="H17" s="26">
        <v>34920450</v>
      </c>
      <c r="I17" s="24">
        <v>41626406</v>
      </c>
      <c r="J17" s="6">
        <v>43541206</v>
      </c>
      <c r="K17" s="25">
        <v>45544108</v>
      </c>
    </row>
    <row r="18" spans="1:11" ht="13.5">
      <c r="A18" s="33" t="s">
        <v>28</v>
      </c>
      <c r="B18" s="34">
        <f>SUM(B11:B17)</f>
        <v>106551845</v>
      </c>
      <c r="C18" s="35">
        <f aca="true" t="shared" si="1" ref="C18:K18">SUM(C11:C17)</f>
        <v>139936460</v>
      </c>
      <c r="D18" s="36">
        <f t="shared" si="1"/>
        <v>114944889</v>
      </c>
      <c r="E18" s="34">
        <f t="shared" si="1"/>
        <v>120125642</v>
      </c>
      <c r="F18" s="35">
        <f t="shared" si="1"/>
        <v>122587976</v>
      </c>
      <c r="G18" s="37">
        <f t="shared" si="1"/>
        <v>122587976</v>
      </c>
      <c r="H18" s="38">
        <f t="shared" si="1"/>
        <v>108208973</v>
      </c>
      <c r="I18" s="34">
        <f t="shared" si="1"/>
        <v>137126408</v>
      </c>
      <c r="J18" s="35">
        <f t="shared" si="1"/>
        <v>143414536</v>
      </c>
      <c r="K18" s="37">
        <f t="shared" si="1"/>
        <v>150047590</v>
      </c>
    </row>
    <row r="19" spans="1:11" ht="13.5">
      <c r="A19" s="33" t="s">
        <v>29</v>
      </c>
      <c r="B19" s="39">
        <f>+B10-B18</f>
        <v>-14013836</v>
      </c>
      <c r="C19" s="40">
        <f aca="true" t="shared" si="2" ref="C19:K19">+C10-C18</f>
        <v>-50040230</v>
      </c>
      <c r="D19" s="41">
        <f t="shared" si="2"/>
        <v>-15844674</v>
      </c>
      <c r="E19" s="39">
        <f t="shared" si="2"/>
        <v>-10549063</v>
      </c>
      <c r="F19" s="40">
        <f t="shared" si="2"/>
        <v>-14511397</v>
      </c>
      <c r="G19" s="42">
        <f t="shared" si="2"/>
        <v>-14511397</v>
      </c>
      <c r="H19" s="43">
        <f t="shared" si="2"/>
        <v>-29594668</v>
      </c>
      <c r="I19" s="39">
        <f t="shared" si="2"/>
        <v>-23295611</v>
      </c>
      <c r="J19" s="40">
        <f t="shared" si="2"/>
        <v>-24347523</v>
      </c>
      <c r="K19" s="42">
        <f t="shared" si="2"/>
        <v>-25503500</v>
      </c>
    </row>
    <row r="20" spans="1:11" ht="25.5">
      <c r="A20" s="44" t="s">
        <v>30</v>
      </c>
      <c r="B20" s="45">
        <v>36057397</v>
      </c>
      <c r="C20" s="46">
        <v>33370313</v>
      </c>
      <c r="D20" s="47">
        <v>17241550</v>
      </c>
      <c r="E20" s="45">
        <v>19844904</v>
      </c>
      <c r="F20" s="46">
        <v>29844904</v>
      </c>
      <c r="G20" s="48">
        <v>29844904</v>
      </c>
      <c r="H20" s="49">
        <v>20265400</v>
      </c>
      <c r="I20" s="45">
        <v>25557752</v>
      </c>
      <c r="J20" s="46">
        <v>26733409</v>
      </c>
      <c r="K20" s="48">
        <v>27963145</v>
      </c>
    </row>
    <row r="21" spans="1:11" ht="63.75">
      <c r="A21" s="50" t="s">
        <v>131</v>
      </c>
      <c r="B21" s="51">
        <v>0</v>
      </c>
      <c r="C21" s="52">
        <v>0</v>
      </c>
      <c r="D21" s="53">
        <v>17009</v>
      </c>
      <c r="E21" s="51">
        <v>27048</v>
      </c>
      <c r="F21" s="52">
        <v>27048</v>
      </c>
      <c r="G21" s="54">
        <v>27048</v>
      </c>
      <c r="H21" s="55">
        <v>0</v>
      </c>
      <c r="I21" s="51">
        <v>28812</v>
      </c>
      <c r="J21" s="52">
        <v>30137</v>
      </c>
      <c r="K21" s="54">
        <v>31524</v>
      </c>
    </row>
    <row r="22" spans="1:11" ht="25.5">
      <c r="A22" s="56" t="s">
        <v>132</v>
      </c>
      <c r="B22" s="57">
        <f>SUM(B19:B21)</f>
        <v>22043561</v>
      </c>
      <c r="C22" s="58">
        <f aca="true" t="shared" si="3" ref="C22:K22">SUM(C19:C21)</f>
        <v>-16669917</v>
      </c>
      <c r="D22" s="59">
        <f t="shared" si="3"/>
        <v>1413885</v>
      </c>
      <c r="E22" s="57">
        <f t="shared" si="3"/>
        <v>9322889</v>
      </c>
      <c r="F22" s="58">
        <f t="shared" si="3"/>
        <v>15360555</v>
      </c>
      <c r="G22" s="60">
        <f t="shared" si="3"/>
        <v>15360555</v>
      </c>
      <c r="H22" s="61">
        <f t="shared" si="3"/>
        <v>-9329268</v>
      </c>
      <c r="I22" s="57">
        <f t="shared" si="3"/>
        <v>2290953</v>
      </c>
      <c r="J22" s="58">
        <f t="shared" si="3"/>
        <v>2416023</v>
      </c>
      <c r="K22" s="60">
        <f t="shared" si="3"/>
        <v>2491169</v>
      </c>
    </row>
    <row r="23" spans="1:11" ht="13.5">
      <c r="A23" s="50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62" t="s">
        <v>32</v>
      </c>
      <c r="B24" s="39">
        <f>SUM(B22:B23)</f>
        <v>22043561</v>
      </c>
      <c r="C24" s="40">
        <f aca="true" t="shared" si="4" ref="C24:K24">SUM(C22:C23)</f>
        <v>-16669917</v>
      </c>
      <c r="D24" s="41">
        <f t="shared" si="4"/>
        <v>1413885</v>
      </c>
      <c r="E24" s="39">
        <f t="shared" si="4"/>
        <v>9322889</v>
      </c>
      <c r="F24" s="40">
        <f t="shared" si="4"/>
        <v>15360555</v>
      </c>
      <c r="G24" s="42">
        <f t="shared" si="4"/>
        <v>15360555</v>
      </c>
      <c r="H24" s="43">
        <f t="shared" si="4"/>
        <v>-9329268</v>
      </c>
      <c r="I24" s="39">
        <f t="shared" si="4"/>
        <v>2290953</v>
      </c>
      <c r="J24" s="40">
        <f t="shared" si="4"/>
        <v>2416023</v>
      </c>
      <c r="K24" s="42">
        <f t="shared" si="4"/>
        <v>2491169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64" t="s">
        <v>133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3.5">
      <c r="A27" s="33" t="s">
        <v>33</v>
      </c>
      <c r="B27" s="7">
        <v>40154696</v>
      </c>
      <c r="C27" s="7">
        <v>22587123</v>
      </c>
      <c r="D27" s="69">
        <v>11084458</v>
      </c>
      <c r="E27" s="70">
        <v>27854920</v>
      </c>
      <c r="F27" s="7">
        <v>39664790</v>
      </c>
      <c r="G27" s="71">
        <v>39664790</v>
      </c>
      <c r="H27" s="72">
        <v>17771725</v>
      </c>
      <c r="I27" s="70">
        <v>33640306</v>
      </c>
      <c r="J27" s="7">
        <v>35187758</v>
      </c>
      <c r="K27" s="71">
        <v>36806394</v>
      </c>
    </row>
    <row r="28" spans="1:11" ht="13.5">
      <c r="A28" s="73" t="s">
        <v>34</v>
      </c>
      <c r="B28" s="6">
        <v>31705892</v>
      </c>
      <c r="C28" s="6">
        <v>20314221</v>
      </c>
      <c r="D28" s="23">
        <v>10055006</v>
      </c>
      <c r="E28" s="24">
        <v>18164927</v>
      </c>
      <c r="F28" s="6">
        <v>28172931</v>
      </c>
      <c r="G28" s="25">
        <v>28172931</v>
      </c>
      <c r="H28" s="26">
        <v>0</v>
      </c>
      <c r="I28" s="24">
        <v>25794031</v>
      </c>
      <c r="J28" s="6">
        <v>26980556</v>
      </c>
      <c r="K28" s="25">
        <v>28221661</v>
      </c>
    </row>
    <row r="29" spans="1:11" ht="13.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3.5">
      <c r="A30" s="22" t="s">
        <v>35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36</v>
      </c>
      <c r="B31" s="6">
        <v>8448804</v>
      </c>
      <c r="C31" s="6">
        <v>483055</v>
      </c>
      <c r="D31" s="23">
        <v>259245</v>
      </c>
      <c r="E31" s="24">
        <v>7990012</v>
      </c>
      <c r="F31" s="6">
        <v>9230573</v>
      </c>
      <c r="G31" s="25">
        <v>9230573</v>
      </c>
      <c r="H31" s="26">
        <v>0</v>
      </c>
      <c r="I31" s="24">
        <v>7776275</v>
      </c>
      <c r="J31" s="6">
        <v>8133982</v>
      </c>
      <c r="K31" s="25">
        <v>8508145</v>
      </c>
    </row>
    <row r="32" spans="1:11" ht="13.5">
      <c r="A32" s="33" t="s">
        <v>37</v>
      </c>
      <c r="B32" s="7">
        <f>SUM(B28:B31)</f>
        <v>40154696</v>
      </c>
      <c r="C32" s="7">
        <f aca="true" t="shared" si="5" ref="C32:K32">SUM(C28:C31)</f>
        <v>20797276</v>
      </c>
      <c r="D32" s="69">
        <f t="shared" si="5"/>
        <v>10314251</v>
      </c>
      <c r="E32" s="70">
        <f t="shared" si="5"/>
        <v>26154939</v>
      </c>
      <c r="F32" s="7">
        <f t="shared" si="5"/>
        <v>37403504</v>
      </c>
      <c r="G32" s="71">
        <f t="shared" si="5"/>
        <v>37403504</v>
      </c>
      <c r="H32" s="72">
        <f t="shared" si="5"/>
        <v>0</v>
      </c>
      <c r="I32" s="70">
        <f t="shared" si="5"/>
        <v>33570306</v>
      </c>
      <c r="J32" s="7">
        <f t="shared" si="5"/>
        <v>35114538</v>
      </c>
      <c r="K32" s="71">
        <f t="shared" si="5"/>
        <v>36729806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3.5">
      <c r="A34" s="64" t="s">
        <v>38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3.5">
      <c r="A35" s="22" t="s">
        <v>39</v>
      </c>
      <c r="B35" s="6">
        <v>80449097</v>
      </c>
      <c r="C35" s="6">
        <v>59715327</v>
      </c>
      <c r="D35" s="23">
        <v>49799473</v>
      </c>
      <c r="E35" s="24">
        <v>59795573</v>
      </c>
      <c r="F35" s="6">
        <v>43023369</v>
      </c>
      <c r="G35" s="25">
        <v>43023369</v>
      </c>
      <c r="H35" s="26">
        <v>71250534</v>
      </c>
      <c r="I35" s="24">
        <v>-11951353</v>
      </c>
      <c r="J35" s="6">
        <v>-12481419</v>
      </c>
      <c r="K35" s="25">
        <v>-13091550</v>
      </c>
    </row>
    <row r="36" spans="1:11" ht="13.5">
      <c r="A36" s="22" t="s">
        <v>40</v>
      </c>
      <c r="B36" s="6">
        <v>333020112</v>
      </c>
      <c r="C36" s="6">
        <v>337522634</v>
      </c>
      <c r="D36" s="23">
        <v>354741663</v>
      </c>
      <c r="E36" s="24">
        <v>346765277</v>
      </c>
      <c r="F36" s="6">
        <v>359575147</v>
      </c>
      <c r="G36" s="25">
        <v>359575147</v>
      </c>
      <c r="H36" s="26">
        <v>374062838</v>
      </c>
      <c r="I36" s="24">
        <v>14242306</v>
      </c>
      <c r="J36" s="6">
        <v>14897450</v>
      </c>
      <c r="K36" s="25">
        <v>15582736</v>
      </c>
    </row>
    <row r="37" spans="1:11" ht="13.5">
      <c r="A37" s="22" t="s">
        <v>41</v>
      </c>
      <c r="B37" s="6">
        <v>21784751</v>
      </c>
      <c r="C37" s="6">
        <v>21741152</v>
      </c>
      <c r="D37" s="23">
        <v>35256672</v>
      </c>
      <c r="E37" s="24">
        <v>21741150</v>
      </c>
      <c r="F37" s="6">
        <v>11741150</v>
      </c>
      <c r="G37" s="25">
        <v>11741150</v>
      </c>
      <c r="H37" s="26">
        <v>56449373</v>
      </c>
      <c r="I37" s="24">
        <v>0</v>
      </c>
      <c r="J37" s="6">
        <v>0</v>
      </c>
      <c r="K37" s="25">
        <v>0</v>
      </c>
    </row>
    <row r="38" spans="1:11" ht="13.5">
      <c r="A38" s="22" t="s">
        <v>42</v>
      </c>
      <c r="B38" s="6">
        <v>16936748</v>
      </c>
      <c r="C38" s="6">
        <v>17419024</v>
      </c>
      <c r="D38" s="23">
        <v>18678171</v>
      </c>
      <c r="E38" s="24">
        <v>17419024</v>
      </c>
      <c r="F38" s="6">
        <v>17419024</v>
      </c>
      <c r="G38" s="25">
        <v>17419024</v>
      </c>
      <c r="H38" s="26">
        <v>20149414</v>
      </c>
      <c r="I38" s="24">
        <v>0</v>
      </c>
      <c r="J38" s="6">
        <v>0</v>
      </c>
      <c r="K38" s="25">
        <v>0</v>
      </c>
    </row>
    <row r="39" spans="1:11" ht="13.5">
      <c r="A39" s="22" t="s">
        <v>43</v>
      </c>
      <c r="B39" s="6">
        <v>374747710</v>
      </c>
      <c r="C39" s="6">
        <v>374747710</v>
      </c>
      <c r="D39" s="23">
        <v>349192408</v>
      </c>
      <c r="E39" s="24">
        <v>358077791</v>
      </c>
      <c r="F39" s="6">
        <v>358077791</v>
      </c>
      <c r="G39" s="25">
        <v>358077791</v>
      </c>
      <c r="H39" s="26">
        <v>378043861</v>
      </c>
      <c r="I39" s="24">
        <v>2290953</v>
      </c>
      <c r="J39" s="6">
        <v>2416024</v>
      </c>
      <c r="K39" s="25">
        <v>2491193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64" t="s">
        <v>44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3.5">
      <c r="A42" s="22" t="s">
        <v>45</v>
      </c>
      <c r="B42" s="6">
        <v>24690061</v>
      </c>
      <c r="C42" s="6">
        <v>354657622</v>
      </c>
      <c r="D42" s="23">
        <v>300513262</v>
      </c>
      <c r="E42" s="24">
        <v>124210241</v>
      </c>
      <c r="F42" s="6">
        <v>121723081</v>
      </c>
      <c r="G42" s="25">
        <v>121723081</v>
      </c>
      <c r="H42" s="26">
        <v>371130337</v>
      </c>
      <c r="I42" s="24">
        <v>118847048</v>
      </c>
      <c r="J42" s="6">
        <v>124314011</v>
      </c>
      <c r="K42" s="25">
        <v>130032452</v>
      </c>
    </row>
    <row r="43" spans="1:11" ht="13.5">
      <c r="A43" s="22" t="s">
        <v>46</v>
      </c>
      <c r="B43" s="6">
        <v>-40154696</v>
      </c>
      <c r="C43" s="6">
        <v>-21677595</v>
      </c>
      <c r="D43" s="23">
        <v>-56383726</v>
      </c>
      <c r="E43" s="24">
        <v>-27171938</v>
      </c>
      <c r="F43" s="6">
        <v>-38981808</v>
      </c>
      <c r="G43" s="25">
        <v>-38981808</v>
      </c>
      <c r="H43" s="26">
        <v>-19408401</v>
      </c>
      <c r="I43" s="24">
        <v>-33670306</v>
      </c>
      <c r="J43" s="6">
        <v>-35219138</v>
      </c>
      <c r="K43" s="25">
        <v>-36839217</v>
      </c>
    </row>
    <row r="44" spans="1:11" ht="13.5">
      <c r="A44" s="22" t="s">
        <v>47</v>
      </c>
      <c r="B44" s="6">
        <v>-77464</v>
      </c>
      <c r="C44" s="6">
        <v>0</v>
      </c>
      <c r="D44" s="23">
        <v>-15141</v>
      </c>
      <c r="E44" s="24">
        <v>15141</v>
      </c>
      <c r="F44" s="6">
        <v>15141</v>
      </c>
      <c r="G44" s="25">
        <v>15141</v>
      </c>
      <c r="H44" s="26">
        <v>141904</v>
      </c>
      <c r="I44" s="24">
        <v>0</v>
      </c>
      <c r="J44" s="6">
        <v>0</v>
      </c>
      <c r="K44" s="25">
        <v>0</v>
      </c>
    </row>
    <row r="45" spans="1:11" ht="13.5">
      <c r="A45" s="33" t="s">
        <v>48</v>
      </c>
      <c r="B45" s="7">
        <v>32193990</v>
      </c>
      <c r="C45" s="7">
        <v>365079414</v>
      </c>
      <c r="D45" s="69">
        <v>278456288</v>
      </c>
      <c r="E45" s="70">
        <v>137017960</v>
      </c>
      <c r="F45" s="7">
        <v>122720930</v>
      </c>
      <c r="G45" s="71">
        <v>122720930</v>
      </c>
      <c r="H45" s="72">
        <v>454406288</v>
      </c>
      <c r="I45" s="70">
        <v>85176742</v>
      </c>
      <c r="J45" s="7">
        <v>89094873</v>
      </c>
      <c r="K45" s="71">
        <v>93193235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64" t="s">
        <v>49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3.5">
      <c r="A48" s="22" t="s">
        <v>50</v>
      </c>
      <c r="B48" s="6">
        <v>32099387</v>
      </c>
      <c r="C48" s="6">
        <v>39964787</v>
      </c>
      <c r="D48" s="23">
        <v>23876856</v>
      </c>
      <c r="E48" s="24">
        <v>38555201</v>
      </c>
      <c r="F48" s="6">
        <v>21782997</v>
      </c>
      <c r="G48" s="25">
        <v>21782997</v>
      </c>
      <c r="H48" s="26">
        <v>47898188</v>
      </c>
      <c r="I48" s="24">
        <v>-32440794</v>
      </c>
      <c r="J48" s="6">
        <v>-33913374</v>
      </c>
      <c r="K48" s="25">
        <v>-35509373</v>
      </c>
    </row>
    <row r="49" spans="1:11" ht="13.5">
      <c r="A49" s="22" t="s">
        <v>51</v>
      </c>
      <c r="B49" s="6">
        <f>+B75</f>
        <v>32494573.583477974</v>
      </c>
      <c r="C49" s="6">
        <f aca="true" t="shared" si="6" ref="C49:K49">+C75</f>
        <v>11705829.622949224</v>
      </c>
      <c r="D49" s="23">
        <f t="shared" si="6"/>
        <v>22064191.632968903</v>
      </c>
      <c r="E49" s="24">
        <f t="shared" si="6"/>
        <v>3936050.801741544</v>
      </c>
      <c r="F49" s="6">
        <f t="shared" si="6"/>
        <v>-5703653.30270692</v>
      </c>
      <c r="G49" s="25">
        <f t="shared" si="6"/>
        <v>-5703653.30270692</v>
      </c>
      <c r="H49" s="26">
        <f t="shared" si="6"/>
        <v>36696073.69526376</v>
      </c>
      <c r="I49" s="24">
        <f t="shared" si="6"/>
        <v>-5451594.324326055</v>
      </c>
      <c r="J49" s="6">
        <f t="shared" si="6"/>
        <v>-5702367.520982072</v>
      </c>
      <c r="K49" s="25">
        <f t="shared" si="6"/>
        <v>-5964675.548265509</v>
      </c>
    </row>
    <row r="50" spans="1:11" ht="13.5">
      <c r="A50" s="33" t="s">
        <v>52</v>
      </c>
      <c r="B50" s="7">
        <f>+B48-B49</f>
        <v>-395186.58347797394</v>
      </c>
      <c r="C50" s="7">
        <f aca="true" t="shared" si="7" ref="C50:K50">+C48-C49</f>
        <v>28258957.377050776</v>
      </c>
      <c r="D50" s="69">
        <f t="shared" si="7"/>
        <v>1812664.3670310974</v>
      </c>
      <c r="E50" s="70">
        <f t="shared" si="7"/>
        <v>34619150.19825846</v>
      </c>
      <c r="F50" s="7">
        <f t="shared" si="7"/>
        <v>27486650.30270692</v>
      </c>
      <c r="G50" s="71">
        <f t="shared" si="7"/>
        <v>27486650.30270692</v>
      </c>
      <c r="H50" s="72">
        <f t="shared" si="7"/>
        <v>11202114.304736242</v>
      </c>
      <c r="I50" s="70">
        <f t="shared" si="7"/>
        <v>-26989199.675673947</v>
      </c>
      <c r="J50" s="7">
        <f t="shared" si="7"/>
        <v>-28211006.47901793</v>
      </c>
      <c r="K50" s="71">
        <f t="shared" si="7"/>
        <v>-29544697.45173449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3.5">
      <c r="A52" s="64" t="s">
        <v>53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54</v>
      </c>
      <c r="B53" s="6">
        <v>157912936</v>
      </c>
      <c r="C53" s="6">
        <v>307847554</v>
      </c>
      <c r="D53" s="23">
        <v>321944321</v>
      </c>
      <c r="E53" s="24">
        <v>312090193</v>
      </c>
      <c r="F53" s="6">
        <v>324557753</v>
      </c>
      <c r="G53" s="25">
        <v>324557753</v>
      </c>
      <c r="H53" s="26">
        <v>327120482</v>
      </c>
      <c r="I53" s="24">
        <v>-3471721</v>
      </c>
      <c r="J53" s="6">
        <v>-3631422</v>
      </c>
      <c r="K53" s="25">
        <v>-3798463</v>
      </c>
    </row>
    <row r="54" spans="1:11" ht="13.5">
      <c r="A54" s="22" t="s">
        <v>55</v>
      </c>
      <c r="B54" s="6">
        <v>17382919</v>
      </c>
      <c r="C54" s="6">
        <v>0</v>
      </c>
      <c r="D54" s="23">
        <v>17940880</v>
      </c>
      <c r="E54" s="24">
        <v>18612276</v>
      </c>
      <c r="F54" s="6">
        <v>18612276</v>
      </c>
      <c r="G54" s="25">
        <v>18612276</v>
      </c>
      <c r="H54" s="26">
        <v>10593055</v>
      </c>
      <c r="I54" s="24">
        <v>19398000</v>
      </c>
      <c r="J54" s="6">
        <v>20290308</v>
      </c>
      <c r="K54" s="25">
        <v>21223658</v>
      </c>
    </row>
    <row r="55" spans="1:11" ht="13.5">
      <c r="A55" s="22" t="s">
        <v>56</v>
      </c>
      <c r="B55" s="6">
        <v>25051605</v>
      </c>
      <c r="C55" s="6">
        <v>11168842</v>
      </c>
      <c r="D55" s="23">
        <v>3213021</v>
      </c>
      <c r="E55" s="24">
        <v>10260000</v>
      </c>
      <c r="F55" s="6">
        <v>23398491</v>
      </c>
      <c r="G55" s="25">
        <v>23398491</v>
      </c>
      <c r="H55" s="26">
        <v>7068735</v>
      </c>
      <c r="I55" s="24">
        <v>20342755</v>
      </c>
      <c r="J55" s="6">
        <v>21278521</v>
      </c>
      <c r="K55" s="25">
        <v>22257333</v>
      </c>
    </row>
    <row r="56" spans="1:11" ht="13.5">
      <c r="A56" s="22" t="s">
        <v>57</v>
      </c>
      <c r="B56" s="6">
        <v>2994118</v>
      </c>
      <c r="C56" s="6">
        <v>7419977</v>
      </c>
      <c r="D56" s="23">
        <v>7101064</v>
      </c>
      <c r="E56" s="24">
        <v>9708216</v>
      </c>
      <c r="F56" s="6">
        <v>6310571</v>
      </c>
      <c r="G56" s="25">
        <v>6310571</v>
      </c>
      <c r="H56" s="26">
        <v>4883217</v>
      </c>
      <c r="I56" s="24">
        <v>6249528</v>
      </c>
      <c r="J56" s="6">
        <v>6537004</v>
      </c>
      <c r="K56" s="25">
        <v>6837694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3.5">
      <c r="A58" s="64" t="s">
        <v>58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3.5">
      <c r="A59" s="90" t="s">
        <v>59</v>
      </c>
      <c r="B59" s="6">
        <v>0</v>
      </c>
      <c r="C59" s="6">
        <v>0</v>
      </c>
      <c r="D59" s="23">
        <v>0</v>
      </c>
      <c r="E59" s="24">
        <v>0</v>
      </c>
      <c r="F59" s="6">
        <v>0</v>
      </c>
      <c r="G59" s="25">
        <v>0</v>
      </c>
      <c r="H59" s="26">
        <v>0</v>
      </c>
      <c r="I59" s="24">
        <v>0</v>
      </c>
      <c r="J59" s="6">
        <v>0</v>
      </c>
      <c r="K59" s="25">
        <v>0</v>
      </c>
    </row>
    <row r="60" spans="1:11" ht="13.5">
      <c r="A60" s="90" t="s">
        <v>60</v>
      </c>
      <c r="B60" s="6">
        <v>0</v>
      </c>
      <c r="C60" s="6">
        <v>0</v>
      </c>
      <c r="D60" s="23">
        <v>0</v>
      </c>
      <c r="E60" s="24">
        <v>0</v>
      </c>
      <c r="F60" s="6">
        <v>0</v>
      </c>
      <c r="G60" s="25">
        <v>0</v>
      </c>
      <c r="H60" s="26">
        <v>0</v>
      </c>
      <c r="I60" s="24">
        <v>0</v>
      </c>
      <c r="J60" s="6">
        <v>0</v>
      </c>
      <c r="K60" s="25">
        <v>0</v>
      </c>
    </row>
    <row r="61" spans="1:11" ht="13.5">
      <c r="A61" s="91" t="s">
        <v>61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3.5">
      <c r="A62" s="96" t="s">
        <v>62</v>
      </c>
      <c r="B62" s="97">
        <v>0</v>
      </c>
      <c r="C62" s="98">
        <v>0</v>
      </c>
      <c r="D62" s="99">
        <v>0</v>
      </c>
      <c r="E62" s="97">
        <v>4057</v>
      </c>
      <c r="F62" s="98">
        <v>4057</v>
      </c>
      <c r="G62" s="99">
        <v>4057</v>
      </c>
      <c r="H62" s="100">
        <v>0</v>
      </c>
      <c r="I62" s="97">
        <v>0</v>
      </c>
      <c r="J62" s="98">
        <v>0</v>
      </c>
      <c r="K62" s="99">
        <v>0</v>
      </c>
    </row>
    <row r="63" spans="1:11" ht="13.5">
      <c r="A63" s="96" t="s">
        <v>63</v>
      </c>
      <c r="B63" s="97">
        <v>0</v>
      </c>
      <c r="C63" s="98">
        <v>0</v>
      </c>
      <c r="D63" s="99">
        <v>0</v>
      </c>
      <c r="E63" s="97">
        <v>0</v>
      </c>
      <c r="F63" s="98">
        <v>0</v>
      </c>
      <c r="G63" s="99">
        <v>0</v>
      </c>
      <c r="H63" s="100">
        <v>0</v>
      </c>
      <c r="I63" s="97">
        <v>0</v>
      </c>
      <c r="J63" s="98">
        <v>0</v>
      </c>
      <c r="K63" s="99">
        <v>0</v>
      </c>
    </row>
    <row r="64" spans="1:11" ht="13.5">
      <c r="A64" s="96" t="s">
        <v>64</v>
      </c>
      <c r="B64" s="97">
        <v>0</v>
      </c>
      <c r="C64" s="98">
        <v>0</v>
      </c>
      <c r="D64" s="99">
        <v>0</v>
      </c>
      <c r="E64" s="97">
        <v>0</v>
      </c>
      <c r="F64" s="98">
        <v>0</v>
      </c>
      <c r="G64" s="99">
        <v>0</v>
      </c>
      <c r="H64" s="100">
        <v>0</v>
      </c>
      <c r="I64" s="97">
        <v>0</v>
      </c>
      <c r="J64" s="98">
        <v>0</v>
      </c>
      <c r="K64" s="99">
        <v>0</v>
      </c>
    </row>
    <row r="65" spans="1:11" ht="13.5">
      <c r="A65" s="96" t="s">
        <v>65</v>
      </c>
      <c r="B65" s="97">
        <v>0</v>
      </c>
      <c r="C65" s="98">
        <v>0</v>
      </c>
      <c r="D65" s="99">
        <v>0</v>
      </c>
      <c r="E65" s="97">
        <v>0</v>
      </c>
      <c r="F65" s="98">
        <v>0</v>
      </c>
      <c r="G65" s="99">
        <v>0</v>
      </c>
      <c r="H65" s="100">
        <v>0</v>
      </c>
      <c r="I65" s="97">
        <v>0</v>
      </c>
      <c r="J65" s="98">
        <v>0</v>
      </c>
      <c r="K65" s="99">
        <v>0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3.5">
      <c r="A67" s="105"/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3.5">
      <c r="A68" s="107"/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3.5">
      <c r="A69" s="108"/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3.5" hidden="1">
      <c r="A70" s="4" t="s">
        <v>134</v>
      </c>
      <c r="B70" s="5">
        <f>IF(ISERROR(B71/B72),0,(B71/B72))</f>
        <v>-0.23436861976691958</v>
      </c>
      <c r="C70" s="5">
        <f aca="true" t="shared" si="8" ref="C70:K70">IF(ISERROR(C71/C72),0,(C71/C72))</f>
        <v>0.48798453701915306</v>
      </c>
      <c r="D70" s="5">
        <f t="shared" si="8"/>
        <v>0.48146908085984413</v>
      </c>
      <c r="E70" s="5">
        <f t="shared" si="8"/>
        <v>0.8195702346907835</v>
      </c>
      <c r="F70" s="5">
        <f t="shared" si="8"/>
        <v>0.8026068659773103</v>
      </c>
      <c r="G70" s="5">
        <f t="shared" si="8"/>
        <v>0.8026068659773103</v>
      </c>
      <c r="H70" s="5">
        <f t="shared" si="8"/>
        <v>0.9584805368014652</v>
      </c>
      <c r="I70" s="5">
        <f t="shared" si="8"/>
        <v>0.26645861557635203</v>
      </c>
      <c r="J70" s="5">
        <f t="shared" si="8"/>
        <v>0.2664586124897145</v>
      </c>
      <c r="K70" s="5">
        <f t="shared" si="8"/>
        <v>0.2664585904965606</v>
      </c>
    </row>
    <row r="71" spans="1:11" ht="12.75" hidden="1">
      <c r="A71" s="2" t="s">
        <v>135</v>
      </c>
      <c r="B71" s="2">
        <f>+B83</f>
        <v>-4260518</v>
      </c>
      <c r="C71" s="2">
        <f aca="true" t="shared" si="9" ref="C71:K71">+C83</f>
        <v>10757827</v>
      </c>
      <c r="D71" s="2">
        <f t="shared" si="9"/>
        <v>11350194</v>
      </c>
      <c r="E71" s="2">
        <f t="shared" si="9"/>
        <v>23842189</v>
      </c>
      <c r="F71" s="2">
        <f t="shared" si="9"/>
        <v>21342189</v>
      </c>
      <c r="G71" s="2">
        <f t="shared" si="9"/>
        <v>21342189</v>
      </c>
      <c r="H71" s="2">
        <f t="shared" si="9"/>
        <v>11884412</v>
      </c>
      <c r="I71" s="2">
        <f t="shared" si="9"/>
        <v>7472158</v>
      </c>
      <c r="J71" s="2">
        <f t="shared" si="9"/>
        <v>7815877</v>
      </c>
      <c r="K71" s="2">
        <f t="shared" si="9"/>
        <v>8175406</v>
      </c>
    </row>
    <row r="72" spans="1:11" ht="12.75" hidden="1">
      <c r="A72" s="2" t="s">
        <v>136</v>
      </c>
      <c r="B72" s="2">
        <f>+B77</f>
        <v>18178705</v>
      </c>
      <c r="C72" s="2">
        <f aca="true" t="shared" si="10" ref="C72:K72">+C77</f>
        <v>22045426</v>
      </c>
      <c r="D72" s="2">
        <f t="shared" si="10"/>
        <v>23574087</v>
      </c>
      <c r="E72" s="2">
        <f t="shared" si="10"/>
        <v>29091087</v>
      </c>
      <c r="F72" s="2">
        <f t="shared" si="10"/>
        <v>26591087</v>
      </c>
      <c r="G72" s="2">
        <f t="shared" si="10"/>
        <v>26591087</v>
      </c>
      <c r="H72" s="2">
        <f t="shared" si="10"/>
        <v>12399221</v>
      </c>
      <c r="I72" s="2">
        <f t="shared" si="10"/>
        <v>28042471</v>
      </c>
      <c r="J72" s="2">
        <f t="shared" si="10"/>
        <v>29332424</v>
      </c>
      <c r="K72" s="2">
        <f t="shared" si="10"/>
        <v>30681713</v>
      </c>
    </row>
    <row r="73" spans="1:11" ht="12.75" hidden="1">
      <c r="A73" s="2" t="s">
        <v>137</v>
      </c>
      <c r="B73" s="2">
        <f>+B74</f>
        <v>-20622471.66666667</v>
      </c>
      <c r="C73" s="2">
        <f aca="true" t="shared" si="11" ref="C73:K73">+(C78+C80+C81+C82)-(B78+B80+B81+B82)</f>
        <v>-28562632</v>
      </c>
      <c r="D73" s="2">
        <f t="shared" si="11"/>
        <v>6856054</v>
      </c>
      <c r="E73" s="2">
        <f t="shared" si="11"/>
        <v>-5366222</v>
      </c>
      <c r="F73" s="2">
        <f>+(F78+F80+F81+F82)-(D78+D80+D81+D82)</f>
        <v>-5366222</v>
      </c>
      <c r="G73" s="2">
        <f>+(G78+G80+G81+G82)-(D78+D80+D81+D82)</f>
        <v>-5366222</v>
      </c>
      <c r="H73" s="2">
        <f>+(H78+H80+H81+H82)-(D78+D80+D81+D82)</f>
        <v>-2826615</v>
      </c>
      <c r="I73" s="2">
        <f>+(I78+I80+I81+I82)-(E78+E80+E81+E82)</f>
        <v>-780202</v>
      </c>
      <c r="J73" s="2">
        <f t="shared" si="11"/>
        <v>941134</v>
      </c>
      <c r="K73" s="2">
        <f t="shared" si="11"/>
        <v>984425</v>
      </c>
    </row>
    <row r="74" spans="1:11" ht="12.75" hidden="1">
      <c r="A74" s="2" t="s">
        <v>138</v>
      </c>
      <c r="B74" s="2">
        <f>+TREND(C74:E74)</f>
        <v>-20622471.66666667</v>
      </c>
      <c r="C74" s="2">
        <f>+C73</f>
        <v>-28562632</v>
      </c>
      <c r="D74" s="2">
        <f aca="true" t="shared" si="12" ref="D74:K74">+D73</f>
        <v>6856054</v>
      </c>
      <c r="E74" s="2">
        <f t="shared" si="12"/>
        <v>-5366222</v>
      </c>
      <c r="F74" s="2">
        <f t="shared" si="12"/>
        <v>-5366222</v>
      </c>
      <c r="G74" s="2">
        <f t="shared" si="12"/>
        <v>-5366222</v>
      </c>
      <c r="H74" s="2">
        <f t="shared" si="12"/>
        <v>-2826615</v>
      </c>
      <c r="I74" s="2">
        <f t="shared" si="12"/>
        <v>-780202</v>
      </c>
      <c r="J74" s="2">
        <f t="shared" si="12"/>
        <v>941134</v>
      </c>
      <c r="K74" s="2">
        <f t="shared" si="12"/>
        <v>984425</v>
      </c>
    </row>
    <row r="75" spans="1:11" ht="12.75" hidden="1">
      <c r="A75" s="2" t="s">
        <v>139</v>
      </c>
      <c r="B75" s="2">
        <f>+B84-(((B80+B81+B78)*B70)-B79)</f>
        <v>32494573.583477974</v>
      </c>
      <c r="C75" s="2">
        <f aca="true" t="shared" si="13" ref="C75:K75">+C84-(((C80+C81+C78)*C70)-C79)</f>
        <v>11705829.622949224</v>
      </c>
      <c r="D75" s="2">
        <f t="shared" si="13"/>
        <v>22064191.632968903</v>
      </c>
      <c r="E75" s="2">
        <f t="shared" si="13"/>
        <v>3936050.801741544</v>
      </c>
      <c r="F75" s="2">
        <f t="shared" si="13"/>
        <v>-5703653.30270692</v>
      </c>
      <c r="G75" s="2">
        <f t="shared" si="13"/>
        <v>-5703653.30270692</v>
      </c>
      <c r="H75" s="2">
        <f t="shared" si="13"/>
        <v>36696073.69526376</v>
      </c>
      <c r="I75" s="2">
        <f t="shared" si="13"/>
        <v>-5451594.324326055</v>
      </c>
      <c r="J75" s="2">
        <f t="shared" si="13"/>
        <v>-5702367.520982072</v>
      </c>
      <c r="K75" s="2">
        <f t="shared" si="13"/>
        <v>-5964675.548265509</v>
      </c>
    </row>
    <row r="76" spans="1:11" ht="12.75" hidden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2.75" hidden="1">
      <c r="A77" s="1" t="s">
        <v>66</v>
      </c>
      <c r="B77" s="3">
        <v>18178705</v>
      </c>
      <c r="C77" s="3">
        <v>22045426</v>
      </c>
      <c r="D77" s="3">
        <v>23574087</v>
      </c>
      <c r="E77" s="3">
        <v>29091087</v>
      </c>
      <c r="F77" s="3">
        <v>26591087</v>
      </c>
      <c r="G77" s="3">
        <v>26591087</v>
      </c>
      <c r="H77" s="3">
        <v>12399221</v>
      </c>
      <c r="I77" s="3">
        <v>28042471</v>
      </c>
      <c r="J77" s="3">
        <v>29332424</v>
      </c>
      <c r="K77" s="3">
        <v>30681713</v>
      </c>
    </row>
    <row r="78" spans="1:11" ht="12.75" hidden="1">
      <c r="A78" s="1" t="s">
        <v>67</v>
      </c>
      <c r="B78" s="3">
        <v>0</v>
      </c>
      <c r="C78" s="3">
        <v>0</v>
      </c>
      <c r="D78" s="3">
        <v>682982</v>
      </c>
      <c r="E78" s="3">
        <v>0</v>
      </c>
      <c r="F78" s="3">
        <v>0</v>
      </c>
      <c r="G78" s="3">
        <v>0</v>
      </c>
      <c r="H78" s="3">
        <v>595082</v>
      </c>
      <c r="I78" s="3">
        <v>0</v>
      </c>
      <c r="J78" s="3">
        <v>0</v>
      </c>
      <c r="K78" s="3">
        <v>0</v>
      </c>
    </row>
    <row r="79" spans="1:11" ht="12.75" hidden="1">
      <c r="A79" s="1" t="s">
        <v>68</v>
      </c>
      <c r="B79" s="3">
        <v>21171653</v>
      </c>
      <c r="C79" s="3">
        <v>21343432</v>
      </c>
      <c r="D79" s="3">
        <v>34874093</v>
      </c>
      <c r="E79" s="3">
        <v>21343430</v>
      </c>
      <c r="F79" s="3">
        <v>11343430</v>
      </c>
      <c r="G79" s="3">
        <v>11343430</v>
      </c>
      <c r="H79" s="3">
        <v>59488022</v>
      </c>
      <c r="I79" s="3">
        <v>0</v>
      </c>
      <c r="J79" s="3">
        <v>0</v>
      </c>
      <c r="K79" s="3">
        <v>0</v>
      </c>
    </row>
    <row r="80" spans="1:11" ht="12.75" hidden="1">
      <c r="A80" s="1" t="s">
        <v>69</v>
      </c>
      <c r="B80" s="3">
        <v>2578229</v>
      </c>
      <c r="C80" s="3">
        <v>10347232</v>
      </c>
      <c r="D80" s="3">
        <v>14886437</v>
      </c>
      <c r="E80" s="3">
        <v>18418965</v>
      </c>
      <c r="F80" s="3">
        <v>18418965</v>
      </c>
      <c r="G80" s="3">
        <v>18418965</v>
      </c>
      <c r="H80" s="3">
        <v>13070297</v>
      </c>
      <c r="I80" s="3">
        <v>20459441</v>
      </c>
      <c r="J80" s="3">
        <v>21400575</v>
      </c>
      <c r="K80" s="3">
        <v>22385000</v>
      </c>
    </row>
    <row r="81" spans="1:11" ht="12.75" hidden="1">
      <c r="A81" s="1" t="s">
        <v>70</v>
      </c>
      <c r="B81" s="3">
        <v>45734214</v>
      </c>
      <c r="C81" s="3">
        <v>9402579</v>
      </c>
      <c r="D81" s="3">
        <v>11036446</v>
      </c>
      <c r="E81" s="3">
        <v>2820678</v>
      </c>
      <c r="F81" s="3">
        <v>2820678</v>
      </c>
      <c r="G81" s="3">
        <v>2820678</v>
      </c>
      <c r="H81" s="3">
        <v>10113871</v>
      </c>
      <c r="I81" s="3">
        <v>0</v>
      </c>
      <c r="J81" s="3">
        <v>0</v>
      </c>
      <c r="K81" s="3">
        <v>0</v>
      </c>
    </row>
    <row r="82" spans="1:11" ht="12.75" hidden="1">
      <c r="A82" s="1" t="s">
        <v>71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2.75" hidden="1">
      <c r="A83" s="1" t="s">
        <v>72</v>
      </c>
      <c r="B83" s="3">
        <v>-4260518</v>
      </c>
      <c r="C83" s="3">
        <v>10757827</v>
      </c>
      <c r="D83" s="3">
        <v>11350194</v>
      </c>
      <c r="E83" s="3">
        <v>23842189</v>
      </c>
      <c r="F83" s="3">
        <v>21342189</v>
      </c>
      <c r="G83" s="3">
        <v>21342189</v>
      </c>
      <c r="H83" s="3">
        <v>11884412</v>
      </c>
      <c r="I83" s="3">
        <v>7472158</v>
      </c>
      <c r="J83" s="3">
        <v>7815877</v>
      </c>
      <c r="K83" s="3">
        <v>8175406</v>
      </c>
    </row>
    <row r="84" spans="1:11" ht="12.75" hidden="1">
      <c r="A84" s="1" t="s">
        <v>73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</row>
    <row r="85" spans="1:11" ht="12.75" hidden="1">
      <c r="A85" s="1" t="s">
        <v>74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" customHeight="1">
      <c r="A1" s="109" t="s">
        <v>87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9</v>
      </c>
      <c r="D3" s="15" t="s">
        <v>9</v>
      </c>
      <c r="E3" s="13" t="s">
        <v>10</v>
      </c>
      <c r="F3" s="14" t="s">
        <v>11</v>
      </c>
      <c r="G3" s="15" t="s">
        <v>12</v>
      </c>
      <c r="H3" s="16" t="s">
        <v>13</v>
      </c>
      <c r="I3" s="13" t="s">
        <v>14</v>
      </c>
      <c r="J3" s="14" t="s">
        <v>15</v>
      </c>
      <c r="K3" s="15" t="s">
        <v>16</v>
      </c>
    </row>
    <row r="4" spans="1:11" ht="13.5">
      <c r="A4" s="17" t="s">
        <v>17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18</v>
      </c>
      <c r="B5" s="6">
        <v>0</v>
      </c>
      <c r="C5" s="6">
        <v>0</v>
      </c>
      <c r="D5" s="23">
        <v>0</v>
      </c>
      <c r="E5" s="24">
        <v>0</v>
      </c>
      <c r="F5" s="6">
        <v>0</v>
      </c>
      <c r="G5" s="25">
        <v>0</v>
      </c>
      <c r="H5" s="26">
        <v>0</v>
      </c>
      <c r="I5" s="24">
        <v>0</v>
      </c>
      <c r="J5" s="6">
        <v>0</v>
      </c>
      <c r="K5" s="25">
        <v>0</v>
      </c>
    </row>
    <row r="6" spans="1:11" ht="13.5">
      <c r="A6" s="22" t="s">
        <v>19</v>
      </c>
      <c r="B6" s="6">
        <v>123905815</v>
      </c>
      <c r="C6" s="6">
        <v>16499968</v>
      </c>
      <c r="D6" s="23">
        <v>18415187</v>
      </c>
      <c r="E6" s="24">
        <v>372227788</v>
      </c>
      <c r="F6" s="6">
        <v>369991885</v>
      </c>
      <c r="G6" s="25">
        <v>369991885</v>
      </c>
      <c r="H6" s="26">
        <v>472832205</v>
      </c>
      <c r="I6" s="24">
        <v>335018149</v>
      </c>
      <c r="J6" s="6">
        <v>353263528</v>
      </c>
      <c r="K6" s="25">
        <v>413261046</v>
      </c>
    </row>
    <row r="7" spans="1:11" ht="13.5">
      <c r="A7" s="22" t="s">
        <v>20</v>
      </c>
      <c r="B7" s="6">
        <v>15432321</v>
      </c>
      <c r="C7" s="6">
        <v>25477</v>
      </c>
      <c r="D7" s="23">
        <v>7822018</v>
      </c>
      <c r="E7" s="24">
        <v>500000</v>
      </c>
      <c r="F7" s="6">
        <v>0</v>
      </c>
      <c r="G7" s="25">
        <v>0</v>
      </c>
      <c r="H7" s="26">
        <v>-124110</v>
      </c>
      <c r="I7" s="24">
        <v>527500</v>
      </c>
      <c r="J7" s="6">
        <v>556512</v>
      </c>
      <c r="K7" s="25">
        <v>582112</v>
      </c>
    </row>
    <row r="8" spans="1:11" ht="13.5">
      <c r="A8" s="22" t="s">
        <v>21</v>
      </c>
      <c r="B8" s="6">
        <v>455381876</v>
      </c>
      <c r="C8" s="6">
        <v>2632941</v>
      </c>
      <c r="D8" s="23">
        <v>-1398271</v>
      </c>
      <c r="E8" s="24">
        <v>292655790</v>
      </c>
      <c r="F8" s="6">
        <v>269946136</v>
      </c>
      <c r="G8" s="25">
        <v>269946136</v>
      </c>
      <c r="H8" s="26">
        <v>655751300</v>
      </c>
      <c r="I8" s="24">
        <v>300569346</v>
      </c>
      <c r="J8" s="6">
        <v>315791828</v>
      </c>
      <c r="K8" s="25">
        <v>347208422</v>
      </c>
    </row>
    <row r="9" spans="1:11" ht="13.5">
      <c r="A9" s="22" t="s">
        <v>22</v>
      </c>
      <c r="B9" s="6">
        <v>34877344</v>
      </c>
      <c r="C9" s="6">
        <v>8388993</v>
      </c>
      <c r="D9" s="23">
        <v>10279244</v>
      </c>
      <c r="E9" s="24">
        <v>271252500</v>
      </c>
      <c r="F9" s="6">
        <v>272508990</v>
      </c>
      <c r="G9" s="25">
        <v>272508990</v>
      </c>
      <c r="H9" s="26">
        <v>80051051</v>
      </c>
      <c r="I9" s="24">
        <v>300776586</v>
      </c>
      <c r="J9" s="6">
        <v>327473814</v>
      </c>
      <c r="K9" s="25">
        <v>349539726</v>
      </c>
    </row>
    <row r="10" spans="1:11" ht="25.5">
      <c r="A10" s="27" t="s">
        <v>129</v>
      </c>
      <c r="B10" s="28">
        <f>SUM(B5:B9)</f>
        <v>629597356</v>
      </c>
      <c r="C10" s="29">
        <f aca="true" t="shared" si="0" ref="C10:K10">SUM(C5:C9)</f>
        <v>27547379</v>
      </c>
      <c r="D10" s="30">
        <f t="shared" si="0"/>
        <v>35118178</v>
      </c>
      <c r="E10" s="28">
        <f t="shared" si="0"/>
        <v>936636078</v>
      </c>
      <c r="F10" s="29">
        <f t="shared" si="0"/>
        <v>912447011</v>
      </c>
      <c r="G10" s="31">
        <f t="shared" si="0"/>
        <v>912447011</v>
      </c>
      <c r="H10" s="32">
        <f t="shared" si="0"/>
        <v>1208510446</v>
      </c>
      <c r="I10" s="28">
        <f t="shared" si="0"/>
        <v>936891581</v>
      </c>
      <c r="J10" s="29">
        <f t="shared" si="0"/>
        <v>997085682</v>
      </c>
      <c r="K10" s="31">
        <f t="shared" si="0"/>
        <v>1110591306</v>
      </c>
    </row>
    <row r="11" spans="1:11" ht="13.5">
      <c r="A11" s="22" t="s">
        <v>23</v>
      </c>
      <c r="B11" s="6">
        <v>198158827</v>
      </c>
      <c r="C11" s="6">
        <v>22173653</v>
      </c>
      <c r="D11" s="23">
        <v>32622767</v>
      </c>
      <c r="E11" s="24">
        <v>283676829</v>
      </c>
      <c r="F11" s="6">
        <v>251629137</v>
      </c>
      <c r="G11" s="25">
        <v>251629137</v>
      </c>
      <c r="H11" s="26">
        <v>378270381</v>
      </c>
      <c r="I11" s="24">
        <v>249673135</v>
      </c>
      <c r="J11" s="6">
        <v>265227649</v>
      </c>
      <c r="K11" s="25">
        <v>335901281</v>
      </c>
    </row>
    <row r="12" spans="1:11" ht="13.5">
      <c r="A12" s="22" t="s">
        <v>24</v>
      </c>
      <c r="B12" s="6">
        <v>10239416</v>
      </c>
      <c r="C12" s="6">
        <v>892736</v>
      </c>
      <c r="D12" s="23">
        <v>936357</v>
      </c>
      <c r="E12" s="24">
        <v>12941083</v>
      </c>
      <c r="F12" s="6">
        <v>13165852</v>
      </c>
      <c r="G12" s="25">
        <v>13165852</v>
      </c>
      <c r="H12" s="26">
        <v>17296503</v>
      </c>
      <c r="I12" s="24">
        <v>13599077</v>
      </c>
      <c r="J12" s="6">
        <v>13901537</v>
      </c>
      <c r="K12" s="25">
        <v>14541010</v>
      </c>
    </row>
    <row r="13" spans="1:11" ht="13.5">
      <c r="A13" s="22" t="s">
        <v>130</v>
      </c>
      <c r="B13" s="6">
        <v>61564307</v>
      </c>
      <c r="C13" s="6">
        <v>3133231</v>
      </c>
      <c r="D13" s="23">
        <v>23312318</v>
      </c>
      <c r="E13" s="24">
        <v>42500000</v>
      </c>
      <c r="F13" s="6">
        <v>53805000</v>
      </c>
      <c r="G13" s="25">
        <v>53805000</v>
      </c>
      <c r="H13" s="26">
        <v>61676378</v>
      </c>
      <c r="I13" s="24">
        <v>43773646</v>
      </c>
      <c r="J13" s="6">
        <v>46134769</v>
      </c>
      <c r="K13" s="25">
        <v>49479527</v>
      </c>
    </row>
    <row r="14" spans="1:11" ht="13.5">
      <c r="A14" s="22" t="s">
        <v>25</v>
      </c>
      <c r="B14" s="6">
        <v>19737550</v>
      </c>
      <c r="C14" s="6">
        <v>19515261</v>
      </c>
      <c r="D14" s="23">
        <v>-19146121</v>
      </c>
      <c r="E14" s="24">
        <v>27550000</v>
      </c>
      <c r="F14" s="6">
        <v>23852495</v>
      </c>
      <c r="G14" s="25">
        <v>23852495</v>
      </c>
      <c r="H14" s="26">
        <v>21121308</v>
      </c>
      <c r="I14" s="24">
        <v>27550000</v>
      </c>
      <c r="J14" s="6">
        <v>27550000</v>
      </c>
      <c r="K14" s="25">
        <v>28817300</v>
      </c>
    </row>
    <row r="15" spans="1:11" ht="13.5">
      <c r="A15" s="22" t="s">
        <v>26</v>
      </c>
      <c r="B15" s="6">
        <v>121186282</v>
      </c>
      <c r="C15" s="6">
        <v>23069642</v>
      </c>
      <c r="D15" s="23">
        <v>28837792</v>
      </c>
      <c r="E15" s="24">
        <v>174176107</v>
      </c>
      <c r="F15" s="6">
        <v>148390250</v>
      </c>
      <c r="G15" s="25">
        <v>148390250</v>
      </c>
      <c r="H15" s="26">
        <v>275448944</v>
      </c>
      <c r="I15" s="24">
        <v>185525868</v>
      </c>
      <c r="J15" s="6">
        <v>209766311</v>
      </c>
      <c r="K15" s="25">
        <v>214947124</v>
      </c>
    </row>
    <row r="16" spans="1:11" ht="13.5">
      <c r="A16" s="22" t="s">
        <v>21</v>
      </c>
      <c r="B16" s="6">
        <v>0</v>
      </c>
      <c r="C16" s="6">
        <v>0</v>
      </c>
      <c r="D16" s="23">
        <v>0</v>
      </c>
      <c r="E16" s="24">
        <v>6583500</v>
      </c>
      <c r="F16" s="6">
        <v>0</v>
      </c>
      <c r="G16" s="25">
        <v>0</v>
      </c>
      <c r="H16" s="26">
        <v>640600</v>
      </c>
      <c r="I16" s="24">
        <v>9928964</v>
      </c>
      <c r="J16" s="6">
        <v>10617553</v>
      </c>
      <c r="K16" s="25">
        <v>11105962</v>
      </c>
    </row>
    <row r="17" spans="1:11" ht="13.5">
      <c r="A17" s="22" t="s">
        <v>27</v>
      </c>
      <c r="B17" s="6">
        <v>334512478</v>
      </c>
      <c r="C17" s="6">
        <v>170694058</v>
      </c>
      <c r="D17" s="23">
        <v>131546045</v>
      </c>
      <c r="E17" s="24">
        <v>380678286</v>
      </c>
      <c r="F17" s="6">
        <v>334136324</v>
      </c>
      <c r="G17" s="25">
        <v>334136324</v>
      </c>
      <c r="H17" s="26">
        <v>351827934</v>
      </c>
      <c r="I17" s="24">
        <v>282115280</v>
      </c>
      <c r="J17" s="6">
        <v>360950982</v>
      </c>
      <c r="K17" s="25">
        <v>368930970</v>
      </c>
    </row>
    <row r="18" spans="1:11" ht="13.5">
      <c r="A18" s="33" t="s">
        <v>28</v>
      </c>
      <c r="B18" s="34">
        <f>SUM(B11:B17)</f>
        <v>745398860</v>
      </c>
      <c r="C18" s="35">
        <f aca="true" t="shared" si="1" ref="C18:K18">SUM(C11:C17)</f>
        <v>239478581</v>
      </c>
      <c r="D18" s="36">
        <f t="shared" si="1"/>
        <v>198109158</v>
      </c>
      <c r="E18" s="34">
        <f t="shared" si="1"/>
        <v>928105805</v>
      </c>
      <c r="F18" s="35">
        <f t="shared" si="1"/>
        <v>824979058</v>
      </c>
      <c r="G18" s="37">
        <f t="shared" si="1"/>
        <v>824979058</v>
      </c>
      <c r="H18" s="38">
        <f t="shared" si="1"/>
        <v>1106282048</v>
      </c>
      <c r="I18" s="34">
        <f t="shared" si="1"/>
        <v>812165970</v>
      </c>
      <c r="J18" s="35">
        <f t="shared" si="1"/>
        <v>934148801</v>
      </c>
      <c r="K18" s="37">
        <f t="shared" si="1"/>
        <v>1023723174</v>
      </c>
    </row>
    <row r="19" spans="1:11" ht="13.5">
      <c r="A19" s="33" t="s">
        <v>29</v>
      </c>
      <c r="B19" s="39">
        <f>+B10-B18</f>
        <v>-115801504</v>
      </c>
      <c r="C19" s="40">
        <f aca="true" t="shared" si="2" ref="C19:K19">+C10-C18</f>
        <v>-211931202</v>
      </c>
      <c r="D19" s="41">
        <f t="shared" si="2"/>
        <v>-162990980</v>
      </c>
      <c r="E19" s="39">
        <f t="shared" si="2"/>
        <v>8530273</v>
      </c>
      <c r="F19" s="40">
        <f t="shared" si="2"/>
        <v>87467953</v>
      </c>
      <c r="G19" s="42">
        <f t="shared" si="2"/>
        <v>87467953</v>
      </c>
      <c r="H19" s="43">
        <f t="shared" si="2"/>
        <v>102228398</v>
      </c>
      <c r="I19" s="39">
        <f t="shared" si="2"/>
        <v>124725611</v>
      </c>
      <c r="J19" s="40">
        <f t="shared" si="2"/>
        <v>62936881</v>
      </c>
      <c r="K19" s="42">
        <f t="shared" si="2"/>
        <v>86868132</v>
      </c>
    </row>
    <row r="20" spans="1:11" ht="25.5">
      <c r="A20" s="44" t="s">
        <v>30</v>
      </c>
      <c r="B20" s="45">
        <v>134565154</v>
      </c>
      <c r="C20" s="46">
        <v>48965352</v>
      </c>
      <c r="D20" s="47">
        <v>90576757</v>
      </c>
      <c r="E20" s="45">
        <v>184625000</v>
      </c>
      <c r="F20" s="46">
        <v>214274624</v>
      </c>
      <c r="G20" s="48">
        <v>214274624</v>
      </c>
      <c r="H20" s="49">
        <v>140366113</v>
      </c>
      <c r="I20" s="45">
        <v>184081000</v>
      </c>
      <c r="J20" s="46">
        <v>198258000</v>
      </c>
      <c r="K20" s="48">
        <v>200276000</v>
      </c>
    </row>
    <row r="21" spans="1:11" ht="63.75">
      <c r="A21" s="50" t="s">
        <v>131</v>
      </c>
      <c r="B21" s="51">
        <v>0</v>
      </c>
      <c r="C21" s="52">
        <v>0</v>
      </c>
      <c r="D21" s="53">
        <v>0</v>
      </c>
      <c r="E21" s="51">
        <v>0</v>
      </c>
      <c r="F21" s="52">
        <v>0</v>
      </c>
      <c r="G21" s="54">
        <v>0</v>
      </c>
      <c r="H21" s="55">
        <v>0</v>
      </c>
      <c r="I21" s="51">
        <v>0</v>
      </c>
      <c r="J21" s="52">
        <v>0</v>
      </c>
      <c r="K21" s="54">
        <v>0</v>
      </c>
    </row>
    <row r="22" spans="1:11" ht="25.5">
      <c r="A22" s="56" t="s">
        <v>132</v>
      </c>
      <c r="B22" s="57">
        <f>SUM(B19:B21)</f>
        <v>18763650</v>
      </c>
      <c r="C22" s="58">
        <f aca="true" t="shared" si="3" ref="C22:K22">SUM(C19:C21)</f>
        <v>-162965850</v>
      </c>
      <c r="D22" s="59">
        <f t="shared" si="3"/>
        <v>-72414223</v>
      </c>
      <c r="E22" s="57">
        <f t="shared" si="3"/>
        <v>193155273</v>
      </c>
      <c r="F22" s="58">
        <f t="shared" si="3"/>
        <v>301742577</v>
      </c>
      <c r="G22" s="60">
        <f t="shared" si="3"/>
        <v>301742577</v>
      </c>
      <c r="H22" s="61">
        <f t="shared" si="3"/>
        <v>242594511</v>
      </c>
      <c r="I22" s="57">
        <f t="shared" si="3"/>
        <v>308806611</v>
      </c>
      <c r="J22" s="58">
        <f t="shared" si="3"/>
        <v>261194881</v>
      </c>
      <c r="K22" s="60">
        <f t="shared" si="3"/>
        <v>287144132</v>
      </c>
    </row>
    <row r="23" spans="1:11" ht="13.5">
      <c r="A23" s="50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62" t="s">
        <v>32</v>
      </c>
      <c r="B24" s="39">
        <f>SUM(B22:B23)</f>
        <v>18763650</v>
      </c>
      <c r="C24" s="40">
        <f aca="true" t="shared" si="4" ref="C24:K24">SUM(C22:C23)</f>
        <v>-162965850</v>
      </c>
      <c r="D24" s="41">
        <f t="shared" si="4"/>
        <v>-72414223</v>
      </c>
      <c r="E24" s="39">
        <f t="shared" si="4"/>
        <v>193155273</v>
      </c>
      <c r="F24" s="40">
        <f t="shared" si="4"/>
        <v>301742577</v>
      </c>
      <c r="G24" s="42">
        <f t="shared" si="4"/>
        <v>301742577</v>
      </c>
      <c r="H24" s="43">
        <f t="shared" si="4"/>
        <v>242594511</v>
      </c>
      <c r="I24" s="39">
        <f t="shared" si="4"/>
        <v>308806611</v>
      </c>
      <c r="J24" s="40">
        <f t="shared" si="4"/>
        <v>261194881</v>
      </c>
      <c r="K24" s="42">
        <f t="shared" si="4"/>
        <v>287144132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64" t="s">
        <v>133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3.5">
      <c r="A27" s="33" t="s">
        <v>33</v>
      </c>
      <c r="B27" s="7">
        <v>300469761</v>
      </c>
      <c r="C27" s="7">
        <v>11547494</v>
      </c>
      <c r="D27" s="69">
        <v>35222601</v>
      </c>
      <c r="E27" s="70">
        <v>171944000</v>
      </c>
      <c r="F27" s="7">
        <v>239185235</v>
      </c>
      <c r="G27" s="71">
        <v>239185235</v>
      </c>
      <c r="H27" s="72">
        <v>6163637809</v>
      </c>
      <c r="I27" s="70">
        <v>175245000</v>
      </c>
      <c r="J27" s="7">
        <v>250736522</v>
      </c>
      <c r="K27" s="71">
        <v>242657949</v>
      </c>
    </row>
    <row r="28" spans="1:11" ht="13.5">
      <c r="A28" s="73" t="s">
        <v>34</v>
      </c>
      <c r="B28" s="6">
        <v>191306594</v>
      </c>
      <c r="C28" s="6">
        <v>248068597</v>
      </c>
      <c r="D28" s="23">
        <v>29703286</v>
      </c>
      <c r="E28" s="24">
        <v>171944000</v>
      </c>
      <c r="F28" s="6">
        <v>225912625</v>
      </c>
      <c r="G28" s="25">
        <v>225912625</v>
      </c>
      <c r="H28" s="26">
        <v>0</v>
      </c>
      <c r="I28" s="24">
        <v>175245000</v>
      </c>
      <c r="J28" s="6">
        <v>250736522</v>
      </c>
      <c r="K28" s="25">
        <v>242657949</v>
      </c>
    </row>
    <row r="29" spans="1:11" ht="13.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3.5">
      <c r="A30" s="22" t="s">
        <v>35</v>
      </c>
      <c r="B30" s="6">
        <v>0</v>
      </c>
      <c r="C30" s="6">
        <v>-155200809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36</v>
      </c>
      <c r="B31" s="6">
        <v>109163167</v>
      </c>
      <c r="C31" s="6">
        <v>-81320294</v>
      </c>
      <c r="D31" s="23">
        <v>-2700877</v>
      </c>
      <c r="E31" s="24">
        <v>0</v>
      </c>
      <c r="F31" s="6">
        <v>7136210</v>
      </c>
      <c r="G31" s="25">
        <v>7136210</v>
      </c>
      <c r="H31" s="26">
        <v>0</v>
      </c>
      <c r="I31" s="24">
        <v>0</v>
      </c>
      <c r="J31" s="6">
        <v>0</v>
      </c>
      <c r="K31" s="25">
        <v>0</v>
      </c>
    </row>
    <row r="32" spans="1:11" ht="13.5">
      <c r="A32" s="33" t="s">
        <v>37</v>
      </c>
      <c r="B32" s="7">
        <f>SUM(B28:B31)</f>
        <v>300469761</v>
      </c>
      <c r="C32" s="7">
        <f aca="true" t="shared" si="5" ref="C32:K32">SUM(C28:C31)</f>
        <v>11547494</v>
      </c>
      <c r="D32" s="69">
        <f t="shared" si="5"/>
        <v>27002409</v>
      </c>
      <c r="E32" s="70">
        <f t="shared" si="5"/>
        <v>171944000</v>
      </c>
      <c r="F32" s="7">
        <f t="shared" si="5"/>
        <v>233048835</v>
      </c>
      <c r="G32" s="71">
        <f t="shared" si="5"/>
        <v>233048835</v>
      </c>
      <c r="H32" s="72">
        <f t="shared" si="5"/>
        <v>0</v>
      </c>
      <c r="I32" s="70">
        <f t="shared" si="5"/>
        <v>175245000</v>
      </c>
      <c r="J32" s="7">
        <f t="shared" si="5"/>
        <v>250736522</v>
      </c>
      <c r="K32" s="71">
        <f t="shared" si="5"/>
        <v>242657949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3.5">
      <c r="A34" s="64" t="s">
        <v>38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3.5">
      <c r="A35" s="22" t="s">
        <v>39</v>
      </c>
      <c r="B35" s="6">
        <v>256625817</v>
      </c>
      <c r="C35" s="6">
        <v>-173062974</v>
      </c>
      <c r="D35" s="23">
        <v>-144920840</v>
      </c>
      <c r="E35" s="24">
        <v>166373876</v>
      </c>
      <c r="F35" s="6">
        <v>45953676</v>
      </c>
      <c r="G35" s="25">
        <v>45953676</v>
      </c>
      <c r="H35" s="26">
        <v>810686224</v>
      </c>
      <c r="I35" s="24">
        <v>112464028</v>
      </c>
      <c r="J35" s="6">
        <v>118649547</v>
      </c>
      <c r="K35" s="25">
        <v>144511744</v>
      </c>
    </row>
    <row r="36" spans="1:11" ht="13.5">
      <c r="A36" s="22" t="s">
        <v>40</v>
      </c>
      <c r="B36" s="6">
        <v>1255299988</v>
      </c>
      <c r="C36" s="6">
        <v>8414263</v>
      </c>
      <c r="D36" s="23">
        <v>12100487</v>
      </c>
      <c r="E36" s="24">
        <v>1053737002</v>
      </c>
      <c r="F36" s="6">
        <v>239185235</v>
      </c>
      <c r="G36" s="25">
        <v>239185235</v>
      </c>
      <c r="H36" s="26">
        <v>4058379888</v>
      </c>
      <c r="I36" s="24">
        <v>175245000</v>
      </c>
      <c r="J36" s="6">
        <v>250736522</v>
      </c>
      <c r="K36" s="25">
        <v>242657949</v>
      </c>
    </row>
    <row r="37" spans="1:11" ht="13.5">
      <c r="A37" s="22" t="s">
        <v>41</v>
      </c>
      <c r="B37" s="6">
        <v>228999278</v>
      </c>
      <c r="C37" s="6">
        <v>151046056</v>
      </c>
      <c r="D37" s="23">
        <v>-49943481</v>
      </c>
      <c r="E37" s="24">
        <v>49657650</v>
      </c>
      <c r="F37" s="6">
        <v>22641200</v>
      </c>
      <c r="G37" s="25">
        <v>22641200</v>
      </c>
      <c r="H37" s="26">
        <v>771559159</v>
      </c>
      <c r="I37" s="24">
        <v>25486321</v>
      </c>
      <c r="J37" s="6">
        <v>26888073</v>
      </c>
      <c r="K37" s="25">
        <v>28124925</v>
      </c>
    </row>
    <row r="38" spans="1:11" ht="13.5">
      <c r="A38" s="22" t="s">
        <v>42</v>
      </c>
      <c r="B38" s="6">
        <v>210699839</v>
      </c>
      <c r="C38" s="6">
        <v>7261698</v>
      </c>
      <c r="D38" s="23">
        <v>-10462657</v>
      </c>
      <c r="E38" s="24">
        <v>219035343</v>
      </c>
      <c r="F38" s="6">
        <v>23542125</v>
      </c>
      <c r="G38" s="25">
        <v>23542125</v>
      </c>
      <c r="H38" s="26">
        <v>361456416</v>
      </c>
      <c r="I38" s="24">
        <v>194497691</v>
      </c>
      <c r="J38" s="6">
        <v>170835797</v>
      </c>
      <c r="K38" s="25">
        <v>178694244</v>
      </c>
    </row>
    <row r="39" spans="1:11" ht="13.5">
      <c r="A39" s="22" t="s">
        <v>43</v>
      </c>
      <c r="B39" s="6">
        <v>1072226688</v>
      </c>
      <c r="C39" s="6">
        <v>-159990615</v>
      </c>
      <c r="D39" s="23">
        <v>8</v>
      </c>
      <c r="E39" s="24">
        <v>758262612</v>
      </c>
      <c r="F39" s="6">
        <v>62786991</v>
      </c>
      <c r="G39" s="25">
        <v>62786991</v>
      </c>
      <c r="H39" s="26">
        <v>3493456012</v>
      </c>
      <c r="I39" s="24">
        <v>-241081595</v>
      </c>
      <c r="J39" s="6">
        <v>-89532682</v>
      </c>
      <c r="K39" s="25">
        <v>-106793608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64" t="s">
        <v>44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3.5">
      <c r="A42" s="22" t="s">
        <v>45</v>
      </c>
      <c r="B42" s="6">
        <v>93263876</v>
      </c>
      <c r="C42" s="6">
        <v>0</v>
      </c>
      <c r="D42" s="23">
        <v>-1727</v>
      </c>
      <c r="E42" s="24">
        <v>0</v>
      </c>
      <c r="F42" s="6">
        <v>0</v>
      </c>
      <c r="G42" s="25">
        <v>0</v>
      </c>
      <c r="H42" s="26">
        <v>-639199</v>
      </c>
      <c r="I42" s="24">
        <v>0</v>
      </c>
      <c r="J42" s="6">
        <v>0</v>
      </c>
      <c r="K42" s="25">
        <v>0</v>
      </c>
    </row>
    <row r="43" spans="1:11" ht="13.5">
      <c r="A43" s="22" t="s">
        <v>46</v>
      </c>
      <c r="B43" s="6">
        <v>-215699946</v>
      </c>
      <c r="C43" s="6">
        <v>0</v>
      </c>
      <c r="D43" s="23">
        <v>0</v>
      </c>
      <c r="E43" s="24">
        <v>0</v>
      </c>
      <c r="F43" s="6">
        <v>0</v>
      </c>
      <c r="G43" s="25">
        <v>0</v>
      </c>
      <c r="H43" s="26">
        <v>0</v>
      </c>
      <c r="I43" s="24">
        <v>0</v>
      </c>
      <c r="J43" s="6">
        <v>0</v>
      </c>
      <c r="K43" s="25">
        <v>0</v>
      </c>
    </row>
    <row r="44" spans="1:11" ht="13.5">
      <c r="A44" s="22" t="s">
        <v>47</v>
      </c>
      <c r="B44" s="6">
        <v>37968127</v>
      </c>
      <c r="C44" s="6">
        <v>32510</v>
      </c>
      <c r="D44" s="23">
        <v>35920</v>
      </c>
      <c r="E44" s="24">
        <v>-68430</v>
      </c>
      <c r="F44" s="6">
        <v>-68430</v>
      </c>
      <c r="G44" s="25">
        <v>-68430</v>
      </c>
      <c r="H44" s="26">
        <v>-13627910</v>
      </c>
      <c r="I44" s="24">
        <v>0</v>
      </c>
      <c r="J44" s="6">
        <v>0</v>
      </c>
      <c r="K44" s="25">
        <v>0</v>
      </c>
    </row>
    <row r="45" spans="1:11" ht="13.5">
      <c r="A45" s="33" t="s">
        <v>48</v>
      </c>
      <c r="B45" s="7">
        <v>94043319</v>
      </c>
      <c r="C45" s="7">
        <v>32510</v>
      </c>
      <c r="D45" s="69">
        <v>33304</v>
      </c>
      <c r="E45" s="70">
        <v>-68430</v>
      </c>
      <c r="F45" s="7">
        <v>-68430</v>
      </c>
      <c r="G45" s="71">
        <v>-68430</v>
      </c>
      <c r="H45" s="72">
        <v>-580355</v>
      </c>
      <c r="I45" s="70">
        <v>0</v>
      </c>
      <c r="J45" s="7">
        <v>0</v>
      </c>
      <c r="K45" s="71">
        <v>0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64" t="s">
        <v>49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3.5">
      <c r="A48" s="22" t="s">
        <v>50</v>
      </c>
      <c r="B48" s="6">
        <v>94043319</v>
      </c>
      <c r="C48" s="6">
        <v>-94858985</v>
      </c>
      <c r="D48" s="23">
        <v>-53172323</v>
      </c>
      <c r="E48" s="24">
        <v>50528000</v>
      </c>
      <c r="F48" s="6">
        <v>0</v>
      </c>
      <c r="G48" s="25">
        <v>0</v>
      </c>
      <c r="H48" s="26">
        <v>-13460674</v>
      </c>
      <c r="I48" s="24">
        <v>8736708</v>
      </c>
      <c r="J48" s="6">
        <v>9217227</v>
      </c>
      <c r="K48" s="25">
        <v>9641219</v>
      </c>
    </row>
    <row r="49" spans="1:11" ht="13.5">
      <c r="A49" s="22" t="s">
        <v>51</v>
      </c>
      <c r="B49" s="6">
        <f>+B75</f>
        <v>74866315.87186934</v>
      </c>
      <c r="C49" s="6">
        <f aca="true" t="shared" si="6" ref="C49:K49">+C75</f>
        <v>151693531</v>
      </c>
      <c r="D49" s="23">
        <f t="shared" si="6"/>
        <v>-52166557</v>
      </c>
      <c r="E49" s="24">
        <f t="shared" si="6"/>
        <v>49657650</v>
      </c>
      <c r="F49" s="6">
        <f t="shared" si="6"/>
        <v>22641200</v>
      </c>
      <c r="G49" s="25">
        <f t="shared" si="6"/>
        <v>22641200</v>
      </c>
      <c r="H49" s="26">
        <f t="shared" si="6"/>
        <v>682781761</v>
      </c>
      <c r="I49" s="24">
        <f t="shared" si="6"/>
        <v>25486321</v>
      </c>
      <c r="J49" s="6">
        <f t="shared" si="6"/>
        <v>26888073</v>
      </c>
      <c r="K49" s="25">
        <f t="shared" si="6"/>
        <v>28124925</v>
      </c>
    </row>
    <row r="50" spans="1:11" ht="13.5">
      <c r="A50" s="33" t="s">
        <v>52</v>
      </c>
      <c r="B50" s="7">
        <f>+B48-B49</f>
        <v>19177003.12813066</v>
      </c>
      <c r="C50" s="7">
        <f aca="true" t="shared" si="7" ref="C50:K50">+C48-C49</f>
        <v>-246552516</v>
      </c>
      <c r="D50" s="69">
        <f t="shared" si="7"/>
        <v>-1005766</v>
      </c>
      <c r="E50" s="70">
        <f t="shared" si="7"/>
        <v>870350</v>
      </c>
      <c r="F50" s="7">
        <f t="shared" si="7"/>
        <v>-22641200</v>
      </c>
      <c r="G50" s="71">
        <f t="shared" si="7"/>
        <v>-22641200</v>
      </c>
      <c r="H50" s="72">
        <f t="shared" si="7"/>
        <v>-696242435</v>
      </c>
      <c r="I50" s="70">
        <f t="shared" si="7"/>
        <v>-16749613</v>
      </c>
      <c r="J50" s="7">
        <f t="shared" si="7"/>
        <v>-17670846</v>
      </c>
      <c r="K50" s="71">
        <f t="shared" si="7"/>
        <v>-18483706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3.5">
      <c r="A52" s="64" t="s">
        <v>53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54</v>
      </c>
      <c r="B53" s="6">
        <v>1255299988</v>
      </c>
      <c r="C53" s="6">
        <v>305162087</v>
      </c>
      <c r="D53" s="23">
        <v>-25822991</v>
      </c>
      <c r="E53" s="24">
        <v>1053737002</v>
      </c>
      <c r="F53" s="6">
        <v>239185235</v>
      </c>
      <c r="G53" s="25">
        <v>239185235</v>
      </c>
      <c r="H53" s="26">
        <v>2569223459</v>
      </c>
      <c r="I53" s="24">
        <v>59100000</v>
      </c>
      <c r="J53" s="6">
        <v>0</v>
      </c>
      <c r="K53" s="25">
        <v>0</v>
      </c>
    </row>
    <row r="54" spans="1:11" ht="13.5">
      <c r="A54" s="22" t="s">
        <v>55</v>
      </c>
      <c r="B54" s="6">
        <v>61564307</v>
      </c>
      <c r="C54" s="6">
        <v>0</v>
      </c>
      <c r="D54" s="23">
        <v>23312318</v>
      </c>
      <c r="E54" s="24">
        <v>42500000</v>
      </c>
      <c r="F54" s="6">
        <v>53805000</v>
      </c>
      <c r="G54" s="25">
        <v>53805000</v>
      </c>
      <c r="H54" s="26">
        <v>61676378</v>
      </c>
      <c r="I54" s="24">
        <v>43773646</v>
      </c>
      <c r="J54" s="6">
        <v>46134769</v>
      </c>
      <c r="K54" s="25">
        <v>49479527</v>
      </c>
    </row>
    <row r="55" spans="1:11" ht="13.5">
      <c r="A55" s="22" t="s">
        <v>56</v>
      </c>
      <c r="B55" s="6">
        <v>0</v>
      </c>
      <c r="C55" s="6">
        <v>69048380</v>
      </c>
      <c r="D55" s="23">
        <v>27002409</v>
      </c>
      <c r="E55" s="24">
        <v>0</v>
      </c>
      <c r="F55" s="6">
        <v>587190</v>
      </c>
      <c r="G55" s="25">
        <v>587190</v>
      </c>
      <c r="H55" s="26">
        <v>5908590937</v>
      </c>
      <c r="I55" s="24">
        <v>24552449</v>
      </c>
      <c r="J55" s="6">
        <v>33000000</v>
      </c>
      <c r="K55" s="25">
        <v>30000000</v>
      </c>
    </row>
    <row r="56" spans="1:11" ht="13.5">
      <c r="A56" s="22" t="s">
        <v>57</v>
      </c>
      <c r="B56" s="6">
        <v>4725400</v>
      </c>
      <c r="C56" s="6">
        <v>3410198</v>
      </c>
      <c r="D56" s="23">
        <v>2484908</v>
      </c>
      <c r="E56" s="24">
        <v>53062500</v>
      </c>
      <c r="F56" s="6">
        <v>7174000</v>
      </c>
      <c r="G56" s="25">
        <v>7174000</v>
      </c>
      <c r="H56" s="26">
        <v>40996302</v>
      </c>
      <c r="I56" s="24">
        <v>36000000</v>
      </c>
      <c r="J56" s="6">
        <v>33000000</v>
      </c>
      <c r="K56" s="25">
        <v>30000000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3.5">
      <c r="A58" s="64" t="s">
        <v>58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3.5">
      <c r="A59" s="90" t="s">
        <v>59</v>
      </c>
      <c r="B59" s="6">
        <v>0</v>
      </c>
      <c r="C59" s="6">
        <v>0</v>
      </c>
      <c r="D59" s="23">
        <v>0</v>
      </c>
      <c r="E59" s="24">
        <v>0</v>
      </c>
      <c r="F59" s="6">
        <v>0</v>
      </c>
      <c r="G59" s="25">
        <v>0</v>
      </c>
      <c r="H59" s="26">
        <v>0</v>
      </c>
      <c r="I59" s="24">
        <v>0</v>
      </c>
      <c r="J59" s="6">
        <v>0</v>
      </c>
      <c r="K59" s="25">
        <v>0</v>
      </c>
    </row>
    <row r="60" spans="1:11" ht="13.5">
      <c r="A60" s="90" t="s">
        <v>60</v>
      </c>
      <c r="B60" s="6">
        <v>0</v>
      </c>
      <c r="C60" s="6">
        <v>0</v>
      </c>
      <c r="D60" s="23">
        <v>0</v>
      </c>
      <c r="E60" s="24">
        <v>0</v>
      </c>
      <c r="F60" s="6">
        <v>0</v>
      </c>
      <c r="G60" s="25">
        <v>0</v>
      </c>
      <c r="H60" s="26">
        <v>0</v>
      </c>
      <c r="I60" s="24">
        <v>0</v>
      </c>
      <c r="J60" s="6">
        <v>0</v>
      </c>
      <c r="K60" s="25">
        <v>0</v>
      </c>
    </row>
    <row r="61" spans="1:11" ht="13.5">
      <c r="A61" s="91" t="s">
        <v>61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3.5">
      <c r="A62" s="96" t="s">
        <v>62</v>
      </c>
      <c r="B62" s="97">
        <v>0</v>
      </c>
      <c r="C62" s="98">
        <v>0</v>
      </c>
      <c r="D62" s="99">
        <v>0</v>
      </c>
      <c r="E62" s="97">
        <v>0</v>
      </c>
      <c r="F62" s="98">
        <v>0</v>
      </c>
      <c r="G62" s="99">
        <v>0</v>
      </c>
      <c r="H62" s="100">
        <v>0</v>
      </c>
      <c r="I62" s="97">
        <v>0</v>
      </c>
      <c r="J62" s="98">
        <v>0</v>
      </c>
      <c r="K62" s="99">
        <v>0</v>
      </c>
    </row>
    <row r="63" spans="1:11" ht="13.5">
      <c r="A63" s="96" t="s">
        <v>63</v>
      </c>
      <c r="B63" s="97">
        <v>0</v>
      </c>
      <c r="C63" s="98">
        <v>0</v>
      </c>
      <c r="D63" s="99">
        <v>0</v>
      </c>
      <c r="E63" s="97">
        <v>0</v>
      </c>
      <c r="F63" s="98">
        <v>0</v>
      </c>
      <c r="G63" s="99">
        <v>0</v>
      </c>
      <c r="H63" s="100">
        <v>0</v>
      </c>
      <c r="I63" s="97">
        <v>0</v>
      </c>
      <c r="J63" s="98">
        <v>0</v>
      </c>
      <c r="K63" s="99">
        <v>0</v>
      </c>
    </row>
    <row r="64" spans="1:11" ht="13.5">
      <c r="A64" s="96" t="s">
        <v>64</v>
      </c>
      <c r="B64" s="97">
        <v>0</v>
      </c>
      <c r="C64" s="98">
        <v>0</v>
      </c>
      <c r="D64" s="99">
        <v>0</v>
      </c>
      <c r="E64" s="97">
        <v>0</v>
      </c>
      <c r="F64" s="98">
        <v>0</v>
      </c>
      <c r="G64" s="99">
        <v>0</v>
      </c>
      <c r="H64" s="100">
        <v>0</v>
      </c>
      <c r="I64" s="97">
        <v>0</v>
      </c>
      <c r="J64" s="98">
        <v>0</v>
      </c>
      <c r="K64" s="99">
        <v>0</v>
      </c>
    </row>
    <row r="65" spans="1:11" ht="13.5">
      <c r="A65" s="96" t="s">
        <v>65</v>
      </c>
      <c r="B65" s="97">
        <v>0</v>
      </c>
      <c r="C65" s="98">
        <v>0</v>
      </c>
      <c r="D65" s="99">
        <v>0</v>
      </c>
      <c r="E65" s="97">
        <v>0</v>
      </c>
      <c r="F65" s="98">
        <v>0</v>
      </c>
      <c r="G65" s="99">
        <v>0</v>
      </c>
      <c r="H65" s="100">
        <v>0</v>
      </c>
      <c r="I65" s="97">
        <v>0</v>
      </c>
      <c r="J65" s="98">
        <v>0</v>
      </c>
      <c r="K65" s="99">
        <v>0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3.5">
      <c r="A67" s="105"/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3.5">
      <c r="A68" s="107"/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3.5">
      <c r="A69" s="108"/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3.5" hidden="1">
      <c r="A70" s="4" t="s">
        <v>134</v>
      </c>
      <c r="B70" s="5">
        <f>IF(ISERROR(B71/B72),0,(B71/B72))</f>
        <v>0.6731700605005544</v>
      </c>
      <c r="C70" s="5">
        <f aca="true" t="shared" si="8" ref="C70:K70">IF(ISERROR(C71/C72),0,(C71/C72))</f>
        <v>0</v>
      </c>
      <c r="D70" s="5">
        <f t="shared" si="8"/>
        <v>0</v>
      </c>
      <c r="E70" s="5">
        <f t="shared" si="8"/>
        <v>0</v>
      </c>
      <c r="F70" s="5">
        <f t="shared" si="8"/>
        <v>0</v>
      </c>
      <c r="G70" s="5">
        <f t="shared" si="8"/>
        <v>0</v>
      </c>
      <c r="H70" s="5">
        <f t="shared" si="8"/>
        <v>0</v>
      </c>
      <c r="I70" s="5">
        <f t="shared" si="8"/>
        <v>0</v>
      </c>
      <c r="J70" s="5">
        <f t="shared" si="8"/>
        <v>0</v>
      </c>
      <c r="K70" s="5">
        <f t="shared" si="8"/>
        <v>0</v>
      </c>
    </row>
    <row r="71" spans="1:11" ht="12.75" hidden="1">
      <c r="A71" s="2" t="s">
        <v>135</v>
      </c>
      <c r="B71" s="2">
        <f>+B83</f>
        <v>91197685</v>
      </c>
      <c r="C71" s="2">
        <f aca="true" t="shared" si="9" ref="C71:K71">+C83</f>
        <v>0</v>
      </c>
      <c r="D71" s="2">
        <f t="shared" si="9"/>
        <v>0</v>
      </c>
      <c r="E71" s="2">
        <f t="shared" si="9"/>
        <v>0</v>
      </c>
      <c r="F71" s="2">
        <f t="shared" si="9"/>
        <v>0</v>
      </c>
      <c r="G71" s="2">
        <f t="shared" si="9"/>
        <v>0</v>
      </c>
      <c r="H71" s="2">
        <f t="shared" si="9"/>
        <v>0</v>
      </c>
      <c r="I71" s="2">
        <f t="shared" si="9"/>
        <v>0</v>
      </c>
      <c r="J71" s="2">
        <f t="shared" si="9"/>
        <v>0</v>
      </c>
      <c r="K71" s="2">
        <f t="shared" si="9"/>
        <v>0</v>
      </c>
    </row>
    <row r="72" spans="1:11" ht="12.75" hidden="1">
      <c r="A72" s="2" t="s">
        <v>136</v>
      </c>
      <c r="B72" s="2">
        <f>+B77</f>
        <v>135474957</v>
      </c>
      <c r="C72" s="2">
        <f aca="true" t="shared" si="10" ref="C72:K72">+C77</f>
        <v>21922206</v>
      </c>
      <c r="D72" s="2">
        <f t="shared" si="10"/>
        <v>24789448</v>
      </c>
      <c r="E72" s="2">
        <f t="shared" si="10"/>
        <v>638189788</v>
      </c>
      <c r="F72" s="2">
        <f t="shared" si="10"/>
        <v>629275875</v>
      </c>
      <c r="G72" s="2">
        <f t="shared" si="10"/>
        <v>629275875</v>
      </c>
      <c r="H72" s="2">
        <f t="shared" si="10"/>
        <v>478443972</v>
      </c>
      <c r="I72" s="2">
        <f t="shared" si="10"/>
        <v>623859149</v>
      </c>
      <c r="J72" s="2">
        <f t="shared" si="10"/>
        <v>666369461</v>
      </c>
      <c r="K72" s="2">
        <f t="shared" si="10"/>
        <v>749015538</v>
      </c>
    </row>
    <row r="73" spans="1:11" ht="12.75" hidden="1">
      <c r="A73" s="2" t="s">
        <v>137</v>
      </c>
      <c r="B73" s="2">
        <f>+B74</f>
        <v>-234782201.1666667</v>
      </c>
      <c r="C73" s="2">
        <f aca="true" t="shared" si="11" ref="C73:K73">+(C78+C80+C81+C82)-(B78+B80+B81+B82)</f>
        <v>-237905697</v>
      </c>
      <c r="D73" s="2">
        <f t="shared" si="11"/>
        <v>-14349801</v>
      </c>
      <c r="E73" s="2">
        <f t="shared" si="11"/>
        <v>190465120</v>
      </c>
      <c r="F73" s="2">
        <f>+(F78+F80+F81+F82)-(D78+D80+D81+D82)</f>
        <v>92145384</v>
      </c>
      <c r="G73" s="2">
        <f>+(G78+G80+G81+G82)-(D78+D80+D81+D82)</f>
        <v>92145384</v>
      </c>
      <c r="H73" s="2">
        <f>+(H78+H80+H81+H82)-(D78+D80+D81+D82)</f>
        <v>911492885</v>
      </c>
      <c r="I73" s="2">
        <f>+(I78+I80+I81+I82)-(E78+E80+E81+E82)</f>
        <v>5407584</v>
      </c>
      <c r="J73" s="2">
        <f t="shared" si="11"/>
        <v>5705000</v>
      </c>
      <c r="K73" s="2">
        <f t="shared" si="11"/>
        <v>5033888</v>
      </c>
    </row>
    <row r="74" spans="1:11" ht="12.75" hidden="1">
      <c r="A74" s="2" t="s">
        <v>138</v>
      </c>
      <c r="B74" s="2">
        <f>+TREND(C74:E74)</f>
        <v>-234782201.1666667</v>
      </c>
      <c r="C74" s="2">
        <f>+C73</f>
        <v>-237905697</v>
      </c>
      <c r="D74" s="2">
        <f aca="true" t="shared" si="12" ref="D74:K74">+D73</f>
        <v>-14349801</v>
      </c>
      <c r="E74" s="2">
        <f t="shared" si="12"/>
        <v>190465120</v>
      </c>
      <c r="F74" s="2">
        <f t="shared" si="12"/>
        <v>92145384</v>
      </c>
      <c r="G74" s="2">
        <f t="shared" si="12"/>
        <v>92145384</v>
      </c>
      <c r="H74" s="2">
        <f t="shared" si="12"/>
        <v>911492885</v>
      </c>
      <c r="I74" s="2">
        <f t="shared" si="12"/>
        <v>5407584</v>
      </c>
      <c r="J74" s="2">
        <f t="shared" si="12"/>
        <v>5705000</v>
      </c>
      <c r="K74" s="2">
        <f t="shared" si="12"/>
        <v>5033888</v>
      </c>
    </row>
    <row r="75" spans="1:11" ht="12.75" hidden="1">
      <c r="A75" s="2" t="s">
        <v>139</v>
      </c>
      <c r="B75" s="2">
        <f>+B84-(((B80+B81+B78)*B70)-B79)</f>
        <v>74866315.87186934</v>
      </c>
      <c r="C75" s="2">
        <f aca="true" t="shared" si="13" ref="C75:K75">+C84-(((C80+C81+C78)*C70)-C79)</f>
        <v>151693531</v>
      </c>
      <c r="D75" s="2">
        <f t="shared" si="13"/>
        <v>-52166557</v>
      </c>
      <c r="E75" s="2">
        <f t="shared" si="13"/>
        <v>49657650</v>
      </c>
      <c r="F75" s="2">
        <f t="shared" si="13"/>
        <v>22641200</v>
      </c>
      <c r="G75" s="2">
        <f t="shared" si="13"/>
        <v>22641200</v>
      </c>
      <c r="H75" s="2">
        <f t="shared" si="13"/>
        <v>682781761</v>
      </c>
      <c r="I75" s="2">
        <f t="shared" si="13"/>
        <v>25486321</v>
      </c>
      <c r="J75" s="2">
        <f t="shared" si="13"/>
        <v>26888073</v>
      </c>
      <c r="K75" s="2">
        <f t="shared" si="13"/>
        <v>28124925</v>
      </c>
    </row>
    <row r="76" spans="1:11" ht="12.75" hidden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2.75" hidden="1">
      <c r="A77" s="1" t="s">
        <v>66</v>
      </c>
      <c r="B77" s="3">
        <v>135474957</v>
      </c>
      <c r="C77" s="3">
        <v>21922206</v>
      </c>
      <c r="D77" s="3">
        <v>24789448</v>
      </c>
      <c r="E77" s="3">
        <v>638189788</v>
      </c>
      <c r="F77" s="3">
        <v>629275875</v>
      </c>
      <c r="G77" s="3">
        <v>629275875</v>
      </c>
      <c r="H77" s="3">
        <v>478443972</v>
      </c>
      <c r="I77" s="3">
        <v>623859149</v>
      </c>
      <c r="J77" s="3">
        <v>666369461</v>
      </c>
      <c r="K77" s="3">
        <v>749015538</v>
      </c>
    </row>
    <row r="78" spans="1:11" ht="12.75" hidden="1">
      <c r="A78" s="1" t="s">
        <v>67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2.75" hidden="1">
      <c r="A79" s="1" t="s">
        <v>68</v>
      </c>
      <c r="B79" s="3">
        <v>182647651</v>
      </c>
      <c r="C79" s="3">
        <v>151693531</v>
      </c>
      <c r="D79" s="3">
        <v>-52166557</v>
      </c>
      <c r="E79" s="3">
        <v>49657650</v>
      </c>
      <c r="F79" s="3">
        <v>22641200</v>
      </c>
      <c r="G79" s="3">
        <v>22641200</v>
      </c>
      <c r="H79" s="3">
        <v>682781761</v>
      </c>
      <c r="I79" s="3">
        <v>25486321</v>
      </c>
      <c r="J79" s="3">
        <v>26888073</v>
      </c>
      <c r="K79" s="3">
        <v>28124925</v>
      </c>
    </row>
    <row r="80" spans="1:11" ht="12.75" hidden="1">
      <c r="A80" s="1" t="s">
        <v>69</v>
      </c>
      <c r="B80" s="3">
        <v>144287661</v>
      </c>
      <c r="C80" s="3">
        <v>-134879071</v>
      </c>
      <c r="D80" s="3">
        <v>-97165253</v>
      </c>
      <c r="E80" s="3">
        <v>0</v>
      </c>
      <c r="F80" s="3">
        <v>0</v>
      </c>
      <c r="G80" s="3">
        <v>0</v>
      </c>
      <c r="H80" s="3">
        <v>740105919</v>
      </c>
      <c r="I80" s="3">
        <v>0</v>
      </c>
      <c r="J80" s="3">
        <v>0</v>
      </c>
      <c r="K80" s="3">
        <v>0</v>
      </c>
    </row>
    <row r="81" spans="1:11" ht="12.75" hidden="1">
      <c r="A81" s="1" t="s">
        <v>70</v>
      </c>
      <c r="B81" s="3">
        <v>15822453</v>
      </c>
      <c r="C81" s="3">
        <v>57089488</v>
      </c>
      <c r="D81" s="3">
        <v>5019869</v>
      </c>
      <c r="E81" s="3">
        <v>98319736</v>
      </c>
      <c r="F81" s="3">
        <v>0</v>
      </c>
      <c r="G81" s="3">
        <v>0</v>
      </c>
      <c r="H81" s="3">
        <v>77978974</v>
      </c>
      <c r="I81" s="3">
        <v>103727320</v>
      </c>
      <c r="J81" s="3">
        <v>109432320</v>
      </c>
      <c r="K81" s="3">
        <v>114466208</v>
      </c>
    </row>
    <row r="82" spans="1:11" ht="12.75" hidden="1">
      <c r="A82" s="1" t="s">
        <v>71</v>
      </c>
      <c r="B82" s="3">
        <v>0</v>
      </c>
      <c r="C82" s="3">
        <v>-6000</v>
      </c>
      <c r="D82" s="3">
        <v>0</v>
      </c>
      <c r="E82" s="3">
        <v>0</v>
      </c>
      <c r="F82" s="3">
        <v>0</v>
      </c>
      <c r="G82" s="3">
        <v>0</v>
      </c>
      <c r="H82" s="3">
        <v>1262608</v>
      </c>
      <c r="I82" s="3">
        <v>0</v>
      </c>
      <c r="J82" s="3">
        <v>0</v>
      </c>
      <c r="K82" s="3">
        <v>0</v>
      </c>
    </row>
    <row r="83" spans="1:11" ht="12.75" hidden="1">
      <c r="A83" s="1" t="s">
        <v>72</v>
      </c>
      <c r="B83" s="3">
        <v>91197685</v>
      </c>
      <c r="C83" s="3">
        <v>0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3">
        <v>0</v>
      </c>
      <c r="J83" s="3">
        <v>0</v>
      </c>
      <c r="K83" s="3">
        <v>0</v>
      </c>
    </row>
    <row r="84" spans="1:11" ht="12.75" hidden="1">
      <c r="A84" s="1" t="s">
        <v>73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</row>
    <row r="85" spans="1:11" ht="12.75" hidden="1">
      <c r="A85" s="1" t="s">
        <v>74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" customHeight="1">
      <c r="A1" s="109" t="s">
        <v>88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9</v>
      </c>
      <c r="D3" s="15" t="s">
        <v>9</v>
      </c>
      <c r="E3" s="13" t="s">
        <v>10</v>
      </c>
      <c r="F3" s="14" t="s">
        <v>11</v>
      </c>
      <c r="G3" s="15" t="s">
        <v>12</v>
      </c>
      <c r="H3" s="16" t="s">
        <v>13</v>
      </c>
      <c r="I3" s="13" t="s">
        <v>14</v>
      </c>
      <c r="J3" s="14" t="s">
        <v>15</v>
      </c>
      <c r="K3" s="15" t="s">
        <v>16</v>
      </c>
    </row>
    <row r="4" spans="1:11" ht="13.5">
      <c r="A4" s="17" t="s">
        <v>17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18</v>
      </c>
      <c r="B5" s="6">
        <v>29737926</v>
      </c>
      <c r="C5" s="6">
        <v>1289695</v>
      </c>
      <c r="D5" s="23">
        <v>29529337</v>
      </c>
      <c r="E5" s="24">
        <v>32011960</v>
      </c>
      <c r="F5" s="6">
        <v>30143727</v>
      </c>
      <c r="G5" s="25">
        <v>30143727</v>
      </c>
      <c r="H5" s="26">
        <v>30470021</v>
      </c>
      <c r="I5" s="24">
        <v>31062373</v>
      </c>
      <c r="J5" s="6">
        <v>32491243</v>
      </c>
      <c r="K5" s="25">
        <v>33985838</v>
      </c>
    </row>
    <row r="6" spans="1:11" ht="13.5">
      <c r="A6" s="22" t="s">
        <v>19</v>
      </c>
      <c r="B6" s="6">
        <v>2022856</v>
      </c>
      <c r="C6" s="6">
        <v>201654</v>
      </c>
      <c r="D6" s="23">
        <v>2591760</v>
      </c>
      <c r="E6" s="24">
        <v>2722536</v>
      </c>
      <c r="F6" s="6">
        <v>2722536</v>
      </c>
      <c r="G6" s="25">
        <v>2722536</v>
      </c>
      <c r="H6" s="26">
        <v>2823608</v>
      </c>
      <c r="I6" s="24">
        <v>2845050</v>
      </c>
      <c r="J6" s="6">
        <v>2975923</v>
      </c>
      <c r="K6" s="25">
        <v>3112815</v>
      </c>
    </row>
    <row r="7" spans="1:11" ht="13.5">
      <c r="A7" s="22" t="s">
        <v>20</v>
      </c>
      <c r="B7" s="6">
        <v>3357608</v>
      </c>
      <c r="C7" s="6">
        <v>320202</v>
      </c>
      <c r="D7" s="23">
        <v>3147669</v>
      </c>
      <c r="E7" s="24">
        <v>3282557</v>
      </c>
      <c r="F7" s="6">
        <v>3282557</v>
      </c>
      <c r="G7" s="25">
        <v>3282557</v>
      </c>
      <c r="H7" s="26">
        <v>2191823</v>
      </c>
      <c r="I7" s="24">
        <v>3430271</v>
      </c>
      <c r="J7" s="6">
        <v>3588064</v>
      </c>
      <c r="K7" s="25">
        <v>3753115</v>
      </c>
    </row>
    <row r="8" spans="1:11" ht="13.5">
      <c r="A8" s="22" t="s">
        <v>21</v>
      </c>
      <c r="B8" s="6">
        <v>129949884</v>
      </c>
      <c r="C8" s="6">
        <v>839998</v>
      </c>
      <c r="D8" s="23">
        <v>122067269</v>
      </c>
      <c r="E8" s="24">
        <v>132181000</v>
      </c>
      <c r="F8" s="6">
        <v>133480585</v>
      </c>
      <c r="G8" s="25">
        <v>133480585</v>
      </c>
      <c r="H8" s="26">
        <v>132283705</v>
      </c>
      <c r="I8" s="24">
        <v>147237000</v>
      </c>
      <c r="J8" s="6">
        <v>146201000</v>
      </c>
      <c r="K8" s="25">
        <v>153345000</v>
      </c>
    </row>
    <row r="9" spans="1:11" ht="13.5">
      <c r="A9" s="22" t="s">
        <v>22</v>
      </c>
      <c r="B9" s="6">
        <v>4799917</v>
      </c>
      <c r="C9" s="6">
        <v>1465776</v>
      </c>
      <c r="D9" s="23">
        <v>9922968</v>
      </c>
      <c r="E9" s="24">
        <v>10308035</v>
      </c>
      <c r="F9" s="6">
        <v>10745883</v>
      </c>
      <c r="G9" s="25">
        <v>10745883</v>
      </c>
      <c r="H9" s="26">
        <v>11437484</v>
      </c>
      <c r="I9" s="24">
        <v>11179346</v>
      </c>
      <c r="J9" s="6">
        <v>11693597</v>
      </c>
      <c r="K9" s="25">
        <v>12231500</v>
      </c>
    </row>
    <row r="10" spans="1:11" ht="25.5">
      <c r="A10" s="27" t="s">
        <v>129</v>
      </c>
      <c r="B10" s="28">
        <f>SUM(B5:B9)</f>
        <v>169868191</v>
      </c>
      <c r="C10" s="29">
        <f aca="true" t="shared" si="0" ref="C10:K10">SUM(C5:C9)</f>
        <v>4117325</v>
      </c>
      <c r="D10" s="30">
        <f t="shared" si="0"/>
        <v>167259003</v>
      </c>
      <c r="E10" s="28">
        <f t="shared" si="0"/>
        <v>180506088</v>
      </c>
      <c r="F10" s="29">
        <f t="shared" si="0"/>
        <v>180375288</v>
      </c>
      <c r="G10" s="31">
        <f t="shared" si="0"/>
        <v>180375288</v>
      </c>
      <c r="H10" s="32">
        <f t="shared" si="0"/>
        <v>179206641</v>
      </c>
      <c r="I10" s="28">
        <f t="shared" si="0"/>
        <v>195754040</v>
      </c>
      <c r="J10" s="29">
        <f t="shared" si="0"/>
        <v>196949827</v>
      </c>
      <c r="K10" s="31">
        <f t="shared" si="0"/>
        <v>206428268</v>
      </c>
    </row>
    <row r="11" spans="1:11" ht="13.5">
      <c r="A11" s="22" t="s">
        <v>23</v>
      </c>
      <c r="B11" s="6">
        <v>53253281</v>
      </c>
      <c r="C11" s="6">
        <v>6323329</v>
      </c>
      <c r="D11" s="23">
        <v>77223623</v>
      </c>
      <c r="E11" s="24">
        <v>88896218</v>
      </c>
      <c r="F11" s="6">
        <v>84708469</v>
      </c>
      <c r="G11" s="25">
        <v>84708469</v>
      </c>
      <c r="H11" s="26">
        <v>83596613</v>
      </c>
      <c r="I11" s="24">
        <v>94555376</v>
      </c>
      <c r="J11" s="6">
        <v>97936440</v>
      </c>
      <c r="K11" s="25">
        <v>102441411</v>
      </c>
    </row>
    <row r="12" spans="1:11" ht="13.5">
      <c r="A12" s="22" t="s">
        <v>24</v>
      </c>
      <c r="B12" s="6">
        <v>9147871</v>
      </c>
      <c r="C12" s="6">
        <v>850962</v>
      </c>
      <c r="D12" s="23">
        <v>10500451</v>
      </c>
      <c r="E12" s="24">
        <v>10577880</v>
      </c>
      <c r="F12" s="6">
        <v>10949492</v>
      </c>
      <c r="G12" s="25">
        <v>10949492</v>
      </c>
      <c r="H12" s="26">
        <v>10952101</v>
      </c>
      <c r="I12" s="24">
        <v>10949492</v>
      </c>
      <c r="J12" s="6">
        <v>11453168</v>
      </c>
      <c r="K12" s="25">
        <v>11980017</v>
      </c>
    </row>
    <row r="13" spans="1:11" ht="13.5">
      <c r="A13" s="22" t="s">
        <v>130</v>
      </c>
      <c r="B13" s="6">
        <v>17925293</v>
      </c>
      <c r="C13" s="6">
        <v>7123427</v>
      </c>
      <c r="D13" s="23">
        <v>22763572</v>
      </c>
      <c r="E13" s="24">
        <v>24336720</v>
      </c>
      <c r="F13" s="6">
        <v>24336720</v>
      </c>
      <c r="G13" s="25">
        <v>24336720</v>
      </c>
      <c r="H13" s="26">
        <v>0</v>
      </c>
      <c r="I13" s="24">
        <v>25650342</v>
      </c>
      <c r="J13" s="6">
        <v>26627998</v>
      </c>
      <c r="K13" s="25">
        <v>27845218</v>
      </c>
    </row>
    <row r="14" spans="1:11" ht="13.5">
      <c r="A14" s="22" t="s">
        <v>25</v>
      </c>
      <c r="B14" s="6">
        <v>1034235</v>
      </c>
      <c r="C14" s="6">
        <v>728193</v>
      </c>
      <c r="D14" s="23">
        <v>2018488</v>
      </c>
      <c r="E14" s="24">
        <v>1690534</v>
      </c>
      <c r="F14" s="6">
        <v>1690534</v>
      </c>
      <c r="G14" s="25">
        <v>1690534</v>
      </c>
      <c r="H14" s="26">
        <v>594343</v>
      </c>
      <c r="I14" s="24">
        <v>1304780</v>
      </c>
      <c r="J14" s="6">
        <v>872482</v>
      </c>
      <c r="K14" s="25">
        <v>398782</v>
      </c>
    </row>
    <row r="15" spans="1:11" ht="13.5">
      <c r="A15" s="22" t="s">
        <v>26</v>
      </c>
      <c r="B15" s="6">
        <v>998921</v>
      </c>
      <c r="C15" s="6">
        <v>173816</v>
      </c>
      <c r="D15" s="23">
        <v>1086415</v>
      </c>
      <c r="E15" s="24">
        <v>1520000</v>
      </c>
      <c r="F15" s="6">
        <v>2822000</v>
      </c>
      <c r="G15" s="25">
        <v>2822000</v>
      </c>
      <c r="H15" s="26">
        <v>2104804</v>
      </c>
      <c r="I15" s="24">
        <v>2441750</v>
      </c>
      <c r="J15" s="6">
        <v>2554071</v>
      </c>
      <c r="K15" s="25">
        <v>2671558</v>
      </c>
    </row>
    <row r="16" spans="1:11" ht="13.5">
      <c r="A16" s="22" t="s">
        <v>21</v>
      </c>
      <c r="B16" s="6">
        <v>2007699</v>
      </c>
      <c r="C16" s="6">
        <v>-6593</v>
      </c>
      <c r="D16" s="23">
        <v>90360</v>
      </c>
      <c r="E16" s="24">
        <v>92000</v>
      </c>
      <c r="F16" s="6">
        <v>102000</v>
      </c>
      <c r="G16" s="25">
        <v>102000</v>
      </c>
      <c r="H16" s="26">
        <v>81710</v>
      </c>
      <c r="I16" s="24">
        <v>120000</v>
      </c>
      <c r="J16" s="6">
        <v>125520</v>
      </c>
      <c r="K16" s="25">
        <v>131294</v>
      </c>
    </row>
    <row r="17" spans="1:11" ht="13.5">
      <c r="A17" s="22" t="s">
        <v>27</v>
      </c>
      <c r="B17" s="6">
        <v>93113683</v>
      </c>
      <c r="C17" s="6">
        <v>13361637</v>
      </c>
      <c r="D17" s="23">
        <v>77860801</v>
      </c>
      <c r="E17" s="24">
        <v>60708419</v>
      </c>
      <c r="F17" s="6">
        <v>61061799</v>
      </c>
      <c r="G17" s="25">
        <v>61061799</v>
      </c>
      <c r="H17" s="26">
        <v>54085585</v>
      </c>
      <c r="I17" s="24">
        <v>76872289</v>
      </c>
      <c r="J17" s="6">
        <v>71883922</v>
      </c>
      <c r="K17" s="25">
        <v>75545817</v>
      </c>
    </row>
    <row r="18" spans="1:11" ht="13.5">
      <c r="A18" s="33" t="s">
        <v>28</v>
      </c>
      <c r="B18" s="34">
        <f>SUM(B11:B17)</f>
        <v>177480983</v>
      </c>
      <c r="C18" s="35">
        <f aca="true" t="shared" si="1" ref="C18:K18">SUM(C11:C17)</f>
        <v>28554771</v>
      </c>
      <c r="D18" s="36">
        <f t="shared" si="1"/>
        <v>191543710</v>
      </c>
      <c r="E18" s="34">
        <f t="shared" si="1"/>
        <v>187821771</v>
      </c>
      <c r="F18" s="35">
        <f t="shared" si="1"/>
        <v>185671014</v>
      </c>
      <c r="G18" s="37">
        <f t="shared" si="1"/>
        <v>185671014</v>
      </c>
      <c r="H18" s="38">
        <f t="shared" si="1"/>
        <v>151415156</v>
      </c>
      <c r="I18" s="34">
        <f t="shared" si="1"/>
        <v>211894029</v>
      </c>
      <c r="J18" s="35">
        <f t="shared" si="1"/>
        <v>211453601</v>
      </c>
      <c r="K18" s="37">
        <f t="shared" si="1"/>
        <v>221014097</v>
      </c>
    </row>
    <row r="19" spans="1:11" ht="13.5">
      <c r="A19" s="33" t="s">
        <v>29</v>
      </c>
      <c r="B19" s="39">
        <f>+B10-B18</f>
        <v>-7612792</v>
      </c>
      <c r="C19" s="40">
        <f aca="true" t="shared" si="2" ref="C19:K19">+C10-C18</f>
        <v>-24437446</v>
      </c>
      <c r="D19" s="41">
        <f t="shared" si="2"/>
        <v>-24284707</v>
      </c>
      <c r="E19" s="39">
        <f t="shared" si="2"/>
        <v>-7315683</v>
      </c>
      <c r="F19" s="40">
        <f t="shared" si="2"/>
        <v>-5295726</v>
      </c>
      <c r="G19" s="42">
        <f t="shared" si="2"/>
        <v>-5295726</v>
      </c>
      <c r="H19" s="43">
        <f t="shared" si="2"/>
        <v>27791485</v>
      </c>
      <c r="I19" s="39">
        <f t="shared" si="2"/>
        <v>-16139989</v>
      </c>
      <c r="J19" s="40">
        <f t="shared" si="2"/>
        <v>-14503774</v>
      </c>
      <c r="K19" s="42">
        <f t="shared" si="2"/>
        <v>-14585829</v>
      </c>
    </row>
    <row r="20" spans="1:11" ht="25.5">
      <c r="A20" s="44" t="s">
        <v>30</v>
      </c>
      <c r="B20" s="45">
        <v>36959870</v>
      </c>
      <c r="C20" s="46">
        <v>20021475</v>
      </c>
      <c r="D20" s="47">
        <v>47112673</v>
      </c>
      <c r="E20" s="45">
        <v>28804000</v>
      </c>
      <c r="F20" s="46">
        <v>39290364</v>
      </c>
      <c r="G20" s="48">
        <v>39290364</v>
      </c>
      <c r="H20" s="49">
        <v>19039942</v>
      </c>
      <c r="I20" s="45">
        <v>38136000</v>
      </c>
      <c r="J20" s="46">
        <v>30304000</v>
      </c>
      <c r="K20" s="48">
        <v>31891000</v>
      </c>
    </row>
    <row r="21" spans="1:11" ht="63.75">
      <c r="A21" s="50" t="s">
        <v>131</v>
      </c>
      <c r="B21" s="51">
        <v>0</v>
      </c>
      <c r="C21" s="52">
        <v>0</v>
      </c>
      <c r="D21" s="53">
        <v>0</v>
      </c>
      <c r="E21" s="51">
        <v>0</v>
      </c>
      <c r="F21" s="52">
        <v>0</v>
      </c>
      <c r="G21" s="54">
        <v>0</v>
      </c>
      <c r="H21" s="55">
        <v>0</v>
      </c>
      <c r="I21" s="51">
        <v>0</v>
      </c>
      <c r="J21" s="52">
        <v>0</v>
      </c>
      <c r="K21" s="54">
        <v>0</v>
      </c>
    </row>
    <row r="22" spans="1:11" ht="25.5">
      <c r="A22" s="56" t="s">
        <v>132</v>
      </c>
      <c r="B22" s="57">
        <f>SUM(B19:B21)</f>
        <v>29347078</v>
      </c>
      <c r="C22" s="58">
        <f aca="true" t="shared" si="3" ref="C22:K22">SUM(C19:C21)</f>
        <v>-4415971</v>
      </c>
      <c r="D22" s="59">
        <f t="shared" si="3"/>
        <v>22827966</v>
      </c>
      <c r="E22" s="57">
        <f t="shared" si="3"/>
        <v>21488317</v>
      </c>
      <c r="F22" s="58">
        <f t="shared" si="3"/>
        <v>33994638</v>
      </c>
      <c r="G22" s="60">
        <f t="shared" si="3"/>
        <v>33994638</v>
      </c>
      <c r="H22" s="61">
        <f t="shared" si="3"/>
        <v>46831427</v>
      </c>
      <c r="I22" s="57">
        <f t="shared" si="3"/>
        <v>21996011</v>
      </c>
      <c r="J22" s="58">
        <f t="shared" si="3"/>
        <v>15800226</v>
      </c>
      <c r="K22" s="60">
        <f t="shared" si="3"/>
        <v>17305171</v>
      </c>
    </row>
    <row r="23" spans="1:11" ht="13.5">
      <c r="A23" s="50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62" t="s">
        <v>32</v>
      </c>
      <c r="B24" s="39">
        <f>SUM(B22:B23)</f>
        <v>29347078</v>
      </c>
      <c r="C24" s="40">
        <f aca="true" t="shared" si="4" ref="C24:K24">SUM(C22:C23)</f>
        <v>-4415971</v>
      </c>
      <c r="D24" s="41">
        <f t="shared" si="4"/>
        <v>22827966</v>
      </c>
      <c r="E24" s="39">
        <f t="shared" si="4"/>
        <v>21488317</v>
      </c>
      <c r="F24" s="40">
        <f t="shared" si="4"/>
        <v>33994638</v>
      </c>
      <c r="G24" s="42">
        <f t="shared" si="4"/>
        <v>33994638</v>
      </c>
      <c r="H24" s="43">
        <f t="shared" si="4"/>
        <v>46831427</v>
      </c>
      <c r="I24" s="39">
        <f t="shared" si="4"/>
        <v>21996011</v>
      </c>
      <c r="J24" s="40">
        <f t="shared" si="4"/>
        <v>15800226</v>
      </c>
      <c r="K24" s="42">
        <f t="shared" si="4"/>
        <v>17305171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64" t="s">
        <v>133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3.5">
      <c r="A27" s="33" t="s">
        <v>33</v>
      </c>
      <c r="B27" s="7">
        <v>62495464</v>
      </c>
      <c r="C27" s="7">
        <v>30354628</v>
      </c>
      <c r="D27" s="69">
        <v>507502025</v>
      </c>
      <c r="E27" s="70">
        <v>33374002</v>
      </c>
      <c r="F27" s="7">
        <v>40740366</v>
      </c>
      <c r="G27" s="71">
        <v>40740366</v>
      </c>
      <c r="H27" s="72">
        <v>30222045</v>
      </c>
      <c r="I27" s="70">
        <v>40846000</v>
      </c>
      <c r="J27" s="7">
        <v>30304000</v>
      </c>
      <c r="K27" s="71">
        <v>31891000</v>
      </c>
    </row>
    <row r="28" spans="1:11" ht="13.5">
      <c r="A28" s="73" t="s">
        <v>34</v>
      </c>
      <c r="B28" s="6">
        <v>44479050</v>
      </c>
      <c r="C28" s="6">
        <v>-10777952</v>
      </c>
      <c r="D28" s="23">
        <v>23514313</v>
      </c>
      <c r="E28" s="24">
        <v>28304002</v>
      </c>
      <c r="F28" s="6">
        <v>38304002</v>
      </c>
      <c r="G28" s="25">
        <v>38304002</v>
      </c>
      <c r="H28" s="26">
        <v>0</v>
      </c>
      <c r="I28" s="24">
        <v>38136000</v>
      </c>
      <c r="J28" s="6">
        <v>30304000</v>
      </c>
      <c r="K28" s="25">
        <v>31891000</v>
      </c>
    </row>
    <row r="29" spans="1:11" ht="13.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3.5">
      <c r="A30" s="22" t="s">
        <v>35</v>
      </c>
      <c r="B30" s="6">
        <v>0</v>
      </c>
      <c r="C30" s="6">
        <v>18150381</v>
      </c>
      <c r="D30" s="23">
        <v>18716944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36</v>
      </c>
      <c r="B31" s="6">
        <v>18016414</v>
      </c>
      <c r="C31" s="6">
        <v>-7598560</v>
      </c>
      <c r="D31" s="23">
        <v>370655064</v>
      </c>
      <c r="E31" s="24">
        <v>5070000</v>
      </c>
      <c r="F31" s="6">
        <v>1950000</v>
      </c>
      <c r="G31" s="25">
        <v>1950000</v>
      </c>
      <c r="H31" s="26">
        <v>0</v>
      </c>
      <c r="I31" s="24">
        <v>2260000</v>
      </c>
      <c r="J31" s="6">
        <v>0</v>
      </c>
      <c r="K31" s="25">
        <v>0</v>
      </c>
    </row>
    <row r="32" spans="1:11" ht="13.5">
      <c r="A32" s="33" t="s">
        <v>37</v>
      </c>
      <c r="B32" s="7">
        <f>SUM(B28:B31)</f>
        <v>62495464</v>
      </c>
      <c r="C32" s="7">
        <f aca="true" t="shared" si="5" ref="C32:K32">SUM(C28:C31)</f>
        <v>-226131</v>
      </c>
      <c r="D32" s="69">
        <f t="shared" si="5"/>
        <v>412886321</v>
      </c>
      <c r="E32" s="70">
        <f t="shared" si="5"/>
        <v>33374002</v>
      </c>
      <c r="F32" s="7">
        <f t="shared" si="5"/>
        <v>40254002</v>
      </c>
      <c r="G32" s="71">
        <f t="shared" si="5"/>
        <v>40254002</v>
      </c>
      <c r="H32" s="72">
        <f t="shared" si="5"/>
        <v>0</v>
      </c>
      <c r="I32" s="70">
        <f t="shared" si="5"/>
        <v>40396000</v>
      </c>
      <c r="J32" s="7">
        <f t="shared" si="5"/>
        <v>30304000</v>
      </c>
      <c r="K32" s="71">
        <f t="shared" si="5"/>
        <v>31891000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3.5">
      <c r="A34" s="64" t="s">
        <v>38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3.5">
      <c r="A35" s="22" t="s">
        <v>39</v>
      </c>
      <c r="B35" s="6">
        <v>52453264</v>
      </c>
      <c r="C35" s="6">
        <v>-13443163</v>
      </c>
      <c r="D35" s="23">
        <v>86461751</v>
      </c>
      <c r="E35" s="24">
        <v>53824286</v>
      </c>
      <c r="F35" s="6">
        <v>70267403</v>
      </c>
      <c r="G35" s="25">
        <v>70267403</v>
      </c>
      <c r="H35" s="26">
        <v>46284148</v>
      </c>
      <c r="I35" s="24">
        <v>73262358</v>
      </c>
      <c r="J35" s="6">
        <v>79883531</v>
      </c>
      <c r="K35" s="25">
        <v>87988220</v>
      </c>
    </row>
    <row r="36" spans="1:11" ht="13.5">
      <c r="A36" s="22" t="s">
        <v>40</v>
      </c>
      <c r="B36" s="6">
        <v>293337274</v>
      </c>
      <c r="C36" s="6">
        <v>27259949</v>
      </c>
      <c r="D36" s="23">
        <v>388928500</v>
      </c>
      <c r="E36" s="24">
        <v>389491381</v>
      </c>
      <c r="F36" s="6">
        <v>405938443</v>
      </c>
      <c r="G36" s="25">
        <v>405938443</v>
      </c>
      <c r="H36" s="26">
        <v>29944267</v>
      </c>
      <c r="I36" s="24">
        <v>421027800</v>
      </c>
      <c r="J36" s="6">
        <v>435389606</v>
      </c>
      <c r="K36" s="25">
        <v>33650003</v>
      </c>
    </row>
    <row r="37" spans="1:11" ht="13.5">
      <c r="A37" s="22" t="s">
        <v>41</v>
      </c>
      <c r="B37" s="6">
        <v>45127164</v>
      </c>
      <c r="C37" s="6">
        <v>-252918</v>
      </c>
      <c r="D37" s="23">
        <v>83016485</v>
      </c>
      <c r="E37" s="24">
        <v>41906888</v>
      </c>
      <c r="F37" s="6">
        <v>50187607</v>
      </c>
      <c r="G37" s="25">
        <v>50187607</v>
      </c>
      <c r="H37" s="26">
        <v>34214776</v>
      </c>
      <c r="I37" s="24">
        <v>50187604</v>
      </c>
      <c r="J37" s="6">
        <v>50187604</v>
      </c>
      <c r="K37" s="25">
        <v>50187604</v>
      </c>
    </row>
    <row r="38" spans="1:11" ht="13.5">
      <c r="A38" s="22" t="s">
        <v>42</v>
      </c>
      <c r="B38" s="6">
        <v>7859573</v>
      </c>
      <c r="C38" s="6">
        <v>18485678</v>
      </c>
      <c r="D38" s="23">
        <v>20120203</v>
      </c>
      <c r="E38" s="24">
        <v>14427680</v>
      </c>
      <c r="F38" s="6">
        <v>19885927</v>
      </c>
      <c r="G38" s="25">
        <v>19885927</v>
      </c>
      <c r="H38" s="26">
        <v>-4817765</v>
      </c>
      <c r="I38" s="24">
        <v>15858316</v>
      </c>
      <c r="J38" s="6">
        <v>11352315</v>
      </c>
      <c r="K38" s="25">
        <v>9900128</v>
      </c>
    </row>
    <row r="39" spans="1:11" ht="13.5">
      <c r="A39" s="22" t="s">
        <v>43</v>
      </c>
      <c r="B39" s="6">
        <v>292803801</v>
      </c>
      <c r="C39" s="6">
        <v>-3</v>
      </c>
      <c r="D39" s="23">
        <v>349425597</v>
      </c>
      <c r="E39" s="24">
        <v>365492782</v>
      </c>
      <c r="F39" s="6">
        <v>372137674</v>
      </c>
      <c r="G39" s="25">
        <v>372137674</v>
      </c>
      <c r="H39" s="26">
        <v>-23</v>
      </c>
      <c r="I39" s="24">
        <v>406248227</v>
      </c>
      <c r="J39" s="6">
        <v>437932992</v>
      </c>
      <c r="K39" s="25">
        <v>44245320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64" t="s">
        <v>44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3.5">
      <c r="A42" s="22" t="s">
        <v>45</v>
      </c>
      <c r="B42" s="6">
        <v>55812175</v>
      </c>
      <c r="C42" s="6">
        <v>0</v>
      </c>
      <c r="D42" s="23">
        <v>0</v>
      </c>
      <c r="E42" s="24">
        <v>0</v>
      </c>
      <c r="F42" s="6">
        <v>0</v>
      </c>
      <c r="G42" s="25">
        <v>0</v>
      </c>
      <c r="H42" s="26">
        <v>0</v>
      </c>
      <c r="I42" s="24">
        <v>0</v>
      </c>
      <c r="J42" s="6">
        <v>0</v>
      </c>
      <c r="K42" s="25">
        <v>0</v>
      </c>
    </row>
    <row r="43" spans="1:11" ht="13.5">
      <c r="A43" s="22" t="s">
        <v>46</v>
      </c>
      <c r="B43" s="6">
        <v>-62016083</v>
      </c>
      <c r="C43" s="6">
        <v>0</v>
      </c>
      <c r="D43" s="23">
        <v>-1666667</v>
      </c>
      <c r="E43" s="24">
        <v>972223</v>
      </c>
      <c r="F43" s="6">
        <v>-972223</v>
      </c>
      <c r="G43" s="25">
        <v>-972223</v>
      </c>
      <c r="H43" s="26">
        <v>-277778</v>
      </c>
      <c r="I43" s="24">
        <v>0</v>
      </c>
      <c r="J43" s="6">
        <v>0</v>
      </c>
      <c r="K43" s="25">
        <v>0</v>
      </c>
    </row>
    <row r="44" spans="1:11" ht="13.5">
      <c r="A44" s="22" t="s">
        <v>47</v>
      </c>
      <c r="B44" s="6">
        <v>-3851161</v>
      </c>
      <c r="C44" s="6">
        <v>-8478</v>
      </c>
      <c r="D44" s="23">
        <v>18678</v>
      </c>
      <c r="E44" s="24">
        <v>-10200</v>
      </c>
      <c r="F44" s="6">
        <v>-10200</v>
      </c>
      <c r="G44" s="25">
        <v>-10200</v>
      </c>
      <c r="H44" s="26">
        <v>-15356</v>
      </c>
      <c r="I44" s="24">
        <v>0</v>
      </c>
      <c r="J44" s="6">
        <v>0</v>
      </c>
      <c r="K44" s="25">
        <v>0</v>
      </c>
    </row>
    <row r="45" spans="1:11" ht="13.5">
      <c r="A45" s="33" t="s">
        <v>48</v>
      </c>
      <c r="B45" s="7">
        <v>31376087</v>
      </c>
      <c r="C45" s="7">
        <v>-8478</v>
      </c>
      <c r="D45" s="69">
        <v>-1647989</v>
      </c>
      <c r="E45" s="70">
        <v>2067708</v>
      </c>
      <c r="F45" s="7">
        <v>7978369</v>
      </c>
      <c r="G45" s="71">
        <v>7978369</v>
      </c>
      <c r="H45" s="72">
        <v>5277778</v>
      </c>
      <c r="I45" s="70">
        <v>31358657</v>
      </c>
      <c r="J45" s="7">
        <v>31658995</v>
      </c>
      <c r="K45" s="71">
        <v>33152090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64" t="s">
        <v>49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3.5">
      <c r="A48" s="22" t="s">
        <v>50</v>
      </c>
      <c r="B48" s="6">
        <v>31376087</v>
      </c>
      <c r="C48" s="6">
        <v>-17331887</v>
      </c>
      <c r="D48" s="23">
        <v>26766853</v>
      </c>
      <c r="E48" s="24">
        <v>24106637</v>
      </c>
      <c r="F48" s="6">
        <v>34939208</v>
      </c>
      <c r="G48" s="25">
        <v>34939208</v>
      </c>
      <c r="H48" s="26">
        <v>30807882</v>
      </c>
      <c r="I48" s="24">
        <v>31358657</v>
      </c>
      <c r="J48" s="6">
        <v>31658995</v>
      </c>
      <c r="K48" s="25">
        <v>33152090</v>
      </c>
    </row>
    <row r="49" spans="1:11" ht="13.5">
      <c r="A49" s="22" t="s">
        <v>51</v>
      </c>
      <c r="B49" s="6">
        <f>+B75</f>
        <v>23503646.584047064</v>
      </c>
      <c r="C49" s="6">
        <f aca="true" t="shared" si="6" ref="C49:K49">+C75</f>
        <v>6684853</v>
      </c>
      <c r="D49" s="23">
        <f t="shared" si="6"/>
        <v>89328213</v>
      </c>
      <c r="E49" s="24">
        <f t="shared" si="6"/>
        <v>42565984</v>
      </c>
      <c r="F49" s="6">
        <f t="shared" si="6"/>
        <v>55617144</v>
      </c>
      <c r="G49" s="25">
        <f t="shared" si="6"/>
        <v>55617144</v>
      </c>
      <c r="H49" s="26">
        <f t="shared" si="6"/>
        <v>45480505</v>
      </c>
      <c r="I49" s="24">
        <f t="shared" si="6"/>
        <v>55617141</v>
      </c>
      <c r="J49" s="6">
        <f t="shared" si="6"/>
        <v>55617141</v>
      </c>
      <c r="K49" s="25">
        <f t="shared" si="6"/>
        <v>55617141</v>
      </c>
    </row>
    <row r="50" spans="1:11" ht="13.5">
      <c r="A50" s="33" t="s">
        <v>52</v>
      </c>
      <c r="B50" s="7">
        <f>+B48-B49</f>
        <v>7872440.415952936</v>
      </c>
      <c r="C50" s="7">
        <f aca="true" t="shared" si="7" ref="C50:K50">+C48-C49</f>
        <v>-24016740</v>
      </c>
      <c r="D50" s="69">
        <f t="shared" si="7"/>
        <v>-62561360</v>
      </c>
      <c r="E50" s="70">
        <f t="shared" si="7"/>
        <v>-18459347</v>
      </c>
      <c r="F50" s="7">
        <f t="shared" si="7"/>
        <v>-20677936</v>
      </c>
      <c r="G50" s="71">
        <f t="shared" si="7"/>
        <v>-20677936</v>
      </c>
      <c r="H50" s="72">
        <f t="shared" si="7"/>
        <v>-14672623</v>
      </c>
      <c r="I50" s="70">
        <f t="shared" si="7"/>
        <v>-24258484</v>
      </c>
      <c r="J50" s="7">
        <f t="shared" si="7"/>
        <v>-23958146</v>
      </c>
      <c r="K50" s="71">
        <f t="shared" si="7"/>
        <v>-22465051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3.5">
      <c r="A52" s="64" t="s">
        <v>53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54</v>
      </c>
      <c r="B53" s="6">
        <v>293337274</v>
      </c>
      <c r="C53" s="6">
        <v>40074091</v>
      </c>
      <c r="D53" s="23">
        <v>328421952</v>
      </c>
      <c r="E53" s="24">
        <v>360492935</v>
      </c>
      <c r="F53" s="6">
        <v>365967774</v>
      </c>
      <c r="G53" s="25">
        <v>365967774</v>
      </c>
      <c r="H53" s="26">
        <v>1056976</v>
      </c>
      <c r="I53" s="24">
        <v>381225133</v>
      </c>
      <c r="J53" s="6">
        <v>403418939</v>
      </c>
      <c r="K53" s="25">
        <v>92336</v>
      </c>
    </row>
    <row r="54" spans="1:11" ht="13.5">
      <c r="A54" s="22" t="s">
        <v>55</v>
      </c>
      <c r="B54" s="6">
        <v>17925293</v>
      </c>
      <c r="C54" s="6">
        <v>0</v>
      </c>
      <c r="D54" s="23">
        <v>22763572</v>
      </c>
      <c r="E54" s="24">
        <v>24336720</v>
      </c>
      <c r="F54" s="6">
        <v>24336720</v>
      </c>
      <c r="G54" s="25">
        <v>24336720</v>
      </c>
      <c r="H54" s="26">
        <v>0</v>
      </c>
      <c r="I54" s="24">
        <v>25650342</v>
      </c>
      <c r="J54" s="6">
        <v>26627998</v>
      </c>
      <c r="K54" s="25">
        <v>27845218</v>
      </c>
    </row>
    <row r="55" spans="1:11" ht="13.5">
      <c r="A55" s="22" t="s">
        <v>56</v>
      </c>
      <c r="B55" s="6">
        <v>0</v>
      </c>
      <c r="C55" s="6">
        <v>-4951</v>
      </c>
      <c r="D55" s="23">
        <v>115141078</v>
      </c>
      <c r="E55" s="24">
        <v>0</v>
      </c>
      <c r="F55" s="6">
        <v>0</v>
      </c>
      <c r="G55" s="25">
        <v>0</v>
      </c>
      <c r="H55" s="26">
        <v>0</v>
      </c>
      <c r="I55" s="24">
        <v>0</v>
      </c>
      <c r="J55" s="6">
        <v>0</v>
      </c>
      <c r="K55" s="25">
        <v>0</v>
      </c>
    </row>
    <row r="56" spans="1:11" ht="13.5">
      <c r="A56" s="22" t="s">
        <v>57</v>
      </c>
      <c r="B56" s="6">
        <v>0</v>
      </c>
      <c r="C56" s="6">
        <v>304357</v>
      </c>
      <c r="D56" s="23">
        <v>6469618</v>
      </c>
      <c r="E56" s="24">
        <v>5045104</v>
      </c>
      <c r="F56" s="6">
        <v>4099543</v>
      </c>
      <c r="G56" s="25">
        <v>4099543</v>
      </c>
      <c r="H56" s="26">
        <v>4392634</v>
      </c>
      <c r="I56" s="24">
        <v>5623901</v>
      </c>
      <c r="J56" s="6">
        <v>5882600</v>
      </c>
      <c r="K56" s="25">
        <v>6153200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3.5">
      <c r="A58" s="64" t="s">
        <v>58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3.5">
      <c r="A59" s="90" t="s">
        <v>59</v>
      </c>
      <c r="B59" s="6">
        <v>0</v>
      </c>
      <c r="C59" s="6">
        <v>0</v>
      </c>
      <c r="D59" s="23">
        <v>0</v>
      </c>
      <c r="E59" s="24">
        <v>0</v>
      </c>
      <c r="F59" s="6">
        <v>0</v>
      </c>
      <c r="G59" s="25">
        <v>0</v>
      </c>
      <c r="H59" s="26">
        <v>0</v>
      </c>
      <c r="I59" s="24">
        <v>0</v>
      </c>
      <c r="J59" s="6">
        <v>0</v>
      </c>
      <c r="K59" s="25">
        <v>0</v>
      </c>
    </row>
    <row r="60" spans="1:11" ht="13.5">
      <c r="A60" s="90" t="s">
        <v>60</v>
      </c>
      <c r="B60" s="6">
        <v>19026448</v>
      </c>
      <c r="C60" s="6">
        <v>30050559</v>
      </c>
      <c r="D60" s="23">
        <v>34222956</v>
      </c>
      <c r="E60" s="24">
        <v>40184571</v>
      </c>
      <c r="F60" s="6">
        <v>40184571</v>
      </c>
      <c r="G60" s="25">
        <v>40184571</v>
      </c>
      <c r="H60" s="26">
        <v>37699958</v>
      </c>
      <c r="I60" s="24">
        <v>40563409</v>
      </c>
      <c r="J60" s="6">
        <v>41659324</v>
      </c>
      <c r="K60" s="25">
        <v>42805651</v>
      </c>
    </row>
    <row r="61" spans="1:11" ht="13.5">
      <c r="A61" s="91" t="s">
        <v>61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3.5">
      <c r="A62" s="96" t="s">
        <v>62</v>
      </c>
      <c r="B62" s="97">
        <v>0</v>
      </c>
      <c r="C62" s="98">
        <v>0</v>
      </c>
      <c r="D62" s="99">
        <v>0</v>
      </c>
      <c r="E62" s="97">
        <v>0</v>
      </c>
      <c r="F62" s="98">
        <v>0</v>
      </c>
      <c r="G62" s="99">
        <v>0</v>
      </c>
      <c r="H62" s="100">
        <v>0</v>
      </c>
      <c r="I62" s="97">
        <v>0</v>
      </c>
      <c r="J62" s="98">
        <v>0</v>
      </c>
      <c r="K62" s="99">
        <v>0</v>
      </c>
    </row>
    <row r="63" spans="1:11" ht="13.5">
      <c r="A63" s="96" t="s">
        <v>63</v>
      </c>
      <c r="B63" s="97">
        <v>0</v>
      </c>
      <c r="C63" s="98">
        <v>0</v>
      </c>
      <c r="D63" s="99">
        <v>0</v>
      </c>
      <c r="E63" s="97">
        <v>0</v>
      </c>
      <c r="F63" s="98">
        <v>0</v>
      </c>
      <c r="G63" s="99">
        <v>0</v>
      </c>
      <c r="H63" s="100">
        <v>0</v>
      </c>
      <c r="I63" s="97">
        <v>0</v>
      </c>
      <c r="J63" s="98">
        <v>0</v>
      </c>
      <c r="K63" s="99">
        <v>0</v>
      </c>
    </row>
    <row r="64" spans="1:11" ht="13.5">
      <c r="A64" s="96" t="s">
        <v>64</v>
      </c>
      <c r="B64" s="97">
        <v>0</v>
      </c>
      <c r="C64" s="98">
        <v>0</v>
      </c>
      <c r="D64" s="99">
        <v>0</v>
      </c>
      <c r="E64" s="97">
        <v>0</v>
      </c>
      <c r="F64" s="98">
        <v>0</v>
      </c>
      <c r="G64" s="99">
        <v>0</v>
      </c>
      <c r="H64" s="100">
        <v>0</v>
      </c>
      <c r="I64" s="97">
        <v>0</v>
      </c>
      <c r="J64" s="98">
        <v>0</v>
      </c>
      <c r="K64" s="99">
        <v>0</v>
      </c>
    </row>
    <row r="65" spans="1:11" ht="13.5">
      <c r="A65" s="96" t="s">
        <v>65</v>
      </c>
      <c r="B65" s="97">
        <v>0</v>
      </c>
      <c r="C65" s="98">
        <v>0</v>
      </c>
      <c r="D65" s="99">
        <v>0</v>
      </c>
      <c r="E65" s="97">
        <v>0</v>
      </c>
      <c r="F65" s="98">
        <v>0</v>
      </c>
      <c r="G65" s="99">
        <v>0</v>
      </c>
      <c r="H65" s="100">
        <v>0</v>
      </c>
      <c r="I65" s="97">
        <v>0</v>
      </c>
      <c r="J65" s="98">
        <v>0</v>
      </c>
      <c r="K65" s="99">
        <v>0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3.5">
      <c r="A67" s="105"/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3.5">
      <c r="A68" s="107"/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3.5">
      <c r="A69" s="108"/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3.5" hidden="1">
      <c r="A70" s="4" t="s">
        <v>134</v>
      </c>
      <c r="B70" s="5">
        <f>IF(ISERROR(B71/B72),0,(B71/B72))</f>
        <v>0.7678317364774673</v>
      </c>
      <c r="C70" s="5">
        <f aca="true" t="shared" si="8" ref="C70:K70">IF(ISERROR(C71/C72),0,(C71/C72))</f>
        <v>0</v>
      </c>
      <c r="D70" s="5">
        <f t="shared" si="8"/>
        <v>0</v>
      </c>
      <c r="E70" s="5">
        <f t="shared" si="8"/>
        <v>0</v>
      </c>
      <c r="F70" s="5">
        <f t="shared" si="8"/>
        <v>0</v>
      </c>
      <c r="G70" s="5">
        <f t="shared" si="8"/>
        <v>0</v>
      </c>
      <c r="H70" s="5">
        <f t="shared" si="8"/>
        <v>0</v>
      </c>
      <c r="I70" s="5">
        <f t="shared" si="8"/>
        <v>0</v>
      </c>
      <c r="J70" s="5">
        <f t="shared" si="8"/>
        <v>0</v>
      </c>
      <c r="K70" s="5">
        <f t="shared" si="8"/>
        <v>0</v>
      </c>
    </row>
    <row r="71" spans="1:11" ht="12.75" hidden="1">
      <c r="A71" s="2" t="s">
        <v>135</v>
      </c>
      <c r="B71" s="2">
        <f>+B83</f>
        <v>28072465</v>
      </c>
      <c r="C71" s="2">
        <f aca="true" t="shared" si="9" ref="C71:K71">+C83</f>
        <v>0</v>
      </c>
      <c r="D71" s="2">
        <f t="shared" si="9"/>
        <v>0</v>
      </c>
      <c r="E71" s="2">
        <f t="shared" si="9"/>
        <v>0</v>
      </c>
      <c r="F71" s="2">
        <f t="shared" si="9"/>
        <v>0</v>
      </c>
      <c r="G71" s="2">
        <f t="shared" si="9"/>
        <v>0</v>
      </c>
      <c r="H71" s="2">
        <f t="shared" si="9"/>
        <v>0</v>
      </c>
      <c r="I71" s="2">
        <f t="shared" si="9"/>
        <v>0</v>
      </c>
      <c r="J71" s="2">
        <f t="shared" si="9"/>
        <v>0</v>
      </c>
      <c r="K71" s="2">
        <f t="shared" si="9"/>
        <v>0</v>
      </c>
    </row>
    <row r="72" spans="1:11" ht="12.75" hidden="1">
      <c r="A72" s="2" t="s">
        <v>136</v>
      </c>
      <c r="B72" s="2">
        <f>+B77</f>
        <v>36560699</v>
      </c>
      <c r="C72" s="2">
        <f aca="true" t="shared" si="10" ref="C72:K72">+C77</f>
        <v>2297145</v>
      </c>
      <c r="D72" s="2">
        <f t="shared" si="10"/>
        <v>37232763</v>
      </c>
      <c r="E72" s="2">
        <f t="shared" si="10"/>
        <v>45042531</v>
      </c>
      <c r="F72" s="2">
        <f t="shared" si="10"/>
        <v>38134535</v>
      </c>
      <c r="G72" s="2">
        <f t="shared" si="10"/>
        <v>38134535</v>
      </c>
      <c r="H72" s="2">
        <f t="shared" si="10"/>
        <v>37847354</v>
      </c>
      <c r="I72" s="2">
        <f t="shared" si="10"/>
        <v>39362665</v>
      </c>
      <c r="J72" s="2">
        <f t="shared" si="10"/>
        <v>41173350</v>
      </c>
      <c r="K72" s="2">
        <f t="shared" si="10"/>
        <v>43067319</v>
      </c>
    </row>
    <row r="73" spans="1:11" ht="12.75" hidden="1">
      <c r="A73" s="2" t="s">
        <v>137</v>
      </c>
      <c r="B73" s="2">
        <f>+B74</f>
        <v>9992148.166666657</v>
      </c>
      <c r="C73" s="2">
        <f aca="true" t="shared" si="11" ref="C73:K73">+(C78+C80+C81+C82)-(B78+B80+B81+B82)</f>
        <v>-17188453</v>
      </c>
      <c r="D73" s="2">
        <f t="shared" si="11"/>
        <v>57472841</v>
      </c>
      <c r="E73" s="2">
        <f t="shared" si="11"/>
        <v>-30949472</v>
      </c>
      <c r="F73" s="2">
        <f>+(F78+F80+F81+F82)-(D78+D80+D81+D82)</f>
        <v>-24366703</v>
      </c>
      <c r="G73" s="2">
        <f>+(G78+G80+G81+G82)-(D78+D80+D81+D82)</f>
        <v>-24366703</v>
      </c>
      <c r="H73" s="2">
        <f>+(H78+H80+H81+H82)-(D78+D80+D81+D82)</f>
        <v>-46163077</v>
      </c>
      <c r="I73" s="2">
        <f>+(I78+I80+I81+I82)-(E78+E80+E81+E82)</f>
        <v>13158275</v>
      </c>
      <c r="J73" s="2">
        <f t="shared" si="11"/>
        <v>6320835</v>
      </c>
      <c r="K73" s="2">
        <f t="shared" si="11"/>
        <v>6611594</v>
      </c>
    </row>
    <row r="74" spans="1:11" ht="12.75" hidden="1">
      <c r="A74" s="2" t="s">
        <v>138</v>
      </c>
      <c r="B74" s="2">
        <f>+TREND(C74:E74)</f>
        <v>9992148.166666657</v>
      </c>
      <c r="C74" s="2">
        <f>+C73</f>
        <v>-17188453</v>
      </c>
      <c r="D74" s="2">
        <f aca="true" t="shared" si="12" ref="D74:K74">+D73</f>
        <v>57472841</v>
      </c>
      <c r="E74" s="2">
        <f t="shared" si="12"/>
        <v>-30949472</v>
      </c>
      <c r="F74" s="2">
        <f t="shared" si="12"/>
        <v>-24366703</v>
      </c>
      <c r="G74" s="2">
        <f t="shared" si="12"/>
        <v>-24366703</v>
      </c>
      <c r="H74" s="2">
        <f t="shared" si="12"/>
        <v>-46163077</v>
      </c>
      <c r="I74" s="2">
        <f t="shared" si="12"/>
        <v>13158275</v>
      </c>
      <c r="J74" s="2">
        <f t="shared" si="12"/>
        <v>6320835</v>
      </c>
      <c r="K74" s="2">
        <f t="shared" si="12"/>
        <v>6611594</v>
      </c>
    </row>
    <row r="75" spans="1:11" ht="12.75" hidden="1">
      <c r="A75" s="2" t="s">
        <v>139</v>
      </c>
      <c r="B75" s="2">
        <f>+B84-(((B80+B81+B78)*B70)-B79)</f>
        <v>23503646.584047064</v>
      </c>
      <c r="C75" s="2">
        <f aca="true" t="shared" si="13" ref="C75:K75">+C84-(((C80+C81+C78)*C70)-C79)</f>
        <v>6684853</v>
      </c>
      <c r="D75" s="2">
        <f t="shared" si="13"/>
        <v>89328213</v>
      </c>
      <c r="E75" s="2">
        <f t="shared" si="13"/>
        <v>42565984</v>
      </c>
      <c r="F75" s="2">
        <f t="shared" si="13"/>
        <v>55617144</v>
      </c>
      <c r="G75" s="2">
        <f t="shared" si="13"/>
        <v>55617144</v>
      </c>
      <c r="H75" s="2">
        <f t="shared" si="13"/>
        <v>45480505</v>
      </c>
      <c r="I75" s="2">
        <f t="shared" si="13"/>
        <v>55617141</v>
      </c>
      <c r="J75" s="2">
        <f t="shared" si="13"/>
        <v>55617141</v>
      </c>
      <c r="K75" s="2">
        <f t="shared" si="13"/>
        <v>55617141</v>
      </c>
    </row>
    <row r="76" spans="1:11" ht="12.75" hidden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2.75" hidden="1">
      <c r="A77" s="1" t="s">
        <v>66</v>
      </c>
      <c r="B77" s="3">
        <v>36560699</v>
      </c>
      <c r="C77" s="3">
        <v>2297145</v>
      </c>
      <c r="D77" s="3">
        <v>37232763</v>
      </c>
      <c r="E77" s="3">
        <v>45042531</v>
      </c>
      <c r="F77" s="3">
        <v>38134535</v>
      </c>
      <c r="G77" s="3">
        <v>38134535</v>
      </c>
      <c r="H77" s="3">
        <v>37847354</v>
      </c>
      <c r="I77" s="3">
        <v>39362665</v>
      </c>
      <c r="J77" s="3">
        <v>41173350</v>
      </c>
      <c r="K77" s="3">
        <v>43067319</v>
      </c>
    </row>
    <row r="78" spans="1:11" ht="12.75" hidden="1">
      <c r="A78" s="1" t="s">
        <v>67</v>
      </c>
      <c r="B78" s="3">
        <v>0</v>
      </c>
      <c r="C78" s="3">
        <v>0</v>
      </c>
      <c r="D78" s="3">
        <v>1666667</v>
      </c>
      <c r="E78" s="3">
        <v>694444</v>
      </c>
      <c r="F78" s="3">
        <v>1666667</v>
      </c>
      <c r="G78" s="3">
        <v>1666667</v>
      </c>
      <c r="H78" s="3">
        <v>-277778</v>
      </c>
      <c r="I78" s="3">
        <v>1666667</v>
      </c>
      <c r="J78" s="3">
        <v>1666667</v>
      </c>
      <c r="K78" s="3">
        <v>1666667</v>
      </c>
    </row>
    <row r="79" spans="1:11" ht="12.75" hidden="1">
      <c r="A79" s="1" t="s">
        <v>68</v>
      </c>
      <c r="B79" s="3">
        <v>39687372</v>
      </c>
      <c r="C79" s="3">
        <v>-428804</v>
      </c>
      <c r="D79" s="3">
        <v>75964453</v>
      </c>
      <c r="E79" s="3">
        <v>34967924</v>
      </c>
      <c r="F79" s="3">
        <v>44336059</v>
      </c>
      <c r="G79" s="3">
        <v>44336059</v>
      </c>
      <c r="H79" s="3">
        <v>34199420</v>
      </c>
      <c r="I79" s="3">
        <v>44336056</v>
      </c>
      <c r="J79" s="3">
        <v>44336056</v>
      </c>
      <c r="K79" s="3">
        <v>44336056</v>
      </c>
    </row>
    <row r="80" spans="1:11" ht="12.75" hidden="1">
      <c r="A80" s="1" t="s">
        <v>69</v>
      </c>
      <c r="B80" s="3">
        <v>15573712</v>
      </c>
      <c r="C80" s="3">
        <v>-452213</v>
      </c>
      <c r="D80" s="3">
        <v>12112313</v>
      </c>
      <c r="E80" s="3">
        <v>29571826</v>
      </c>
      <c r="F80" s="3">
        <v>25978416</v>
      </c>
      <c r="G80" s="3">
        <v>25978416</v>
      </c>
      <c r="H80" s="3">
        <v>15213463</v>
      </c>
      <c r="I80" s="3">
        <v>32553923</v>
      </c>
      <c r="J80" s="3">
        <v>38874758</v>
      </c>
      <c r="K80" s="3">
        <v>45486352</v>
      </c>
    </row>
    <row r="81" spans="1:11" ht="12.75" hidden="1">
      <c r="A81" s="1" t="s">
        <v>70</v>
      </c>
      <c r="B81" s="3">
        <v>5503465</v>
      </c>
      <c r="C81" s="3">
        <v>4351355</v>
      </c>
      <c r="D81" s="3">
        <v>47582585</v>
      </c>
      <c r="E81" s="3">
        <v>145823</v>
      </c>
      <c r="F81" s="3">
        <v>9349779</v>
      </c>
      <c r="G81" s="3">
        <v>9349779</v>
      </c>
      <c r="H81" s="3">
        <v>216777</v>
      </c>
      <c r="I81" s="3">
        <v>9349778</v>
      </c>
      <c r="J81" s="3">
        <v>9349778</v>
      </c>
      <c r="K81" s="3">
        <v>9349778</v>
      </c>
    </row>
    <row r="82" spans="1:11" ht="12.75" hidden="1">
      <c r="A82" s="1" t="s">
        <v>71</v>
      </c>
      <c r="B82" s="3">
        <v>0</v>
      </c>
      <c r="C82" s="3">
        <v>-10418</v>
      </c>
      <c r="D82" s="3">
        <v>0</v>
      </c>
      <c r="E82" s="3">
        <v>0</v>
      </c>
      <c r="F82" s="3">
        <v>0</v>
      </c>
      <c r="G82" s="3">
        <v>0</v>
      </c>
      <c r="H82" s="3">
        <v>46026</v>
      </c>
      <c r="I82" s="3">
        <v>0</v>
      </c>
      <c r="J82" s="3">
        <v>0</v>
      </c>
      <c r="K82" s="3">
        <v>0</v>
      </c>
    </row>
    <row r="83" spans="1:11" ht="12.75" hidden="1">
      <c r="A83" s="1" t="s">
        <v>72</v>
      </c>
      <c r="B83" s="3">
        <v>28072465</v>
      </c>
      <c r="C83" s="3">
        <v>0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3">
        <v>0</v>
      </c>
      <c r="J83" s="3">
        <v>0</v>
      </c>
      <c r="K83" s="3">
        <v>0</v>
      </c>
    </row>
    <row r="84" spans="1:11" ht="12.75" hidden="1">
      <c r="A84" s="1" t="s">
        <v>73</v>
      </c>
      <c r="B84" s="3">
        <v>0</v>
      </c>
      <c r="C84" s="3">
        <v>7113657</v>
      </c>
      <c r="D84" s="3">
        <v>13363760</v>
      </c>
      <c r="E84" s="3">
        <v>7598060</v>
      </c>
      <c r="F84" s="3">
        <v>11281085</v>
      </c>
      <c r="G84" s="3">
        <v>11281085</v>
      </c>
      <c r="H84" s="3">
        <v>11281085</v>
      </c>
      <c r="I84" s="3">
        <v>11281085</v>
      </c>
      <c r="J84" s="3">
        <v>11281085</v>
      </c>
      <c r="K84" s="3">
        <v>11281085</v>
      </c>
    </row>
    <row r="85" spans="1:11" ht="12.75" hidden="1">
      <c r="A85" s="1" t="s">
        <v>74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" customHeight="1">
      <c r="A1" s="109" t="s">
        <v>89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9</v>
      </c>
      <c r="D3" s="15" t="s">
        <v>9</v>
      </c>
      <c r="E3" s="13" t="s">
        <v>10</v>
      </c>
      <c r="F3" s="14" t="s">
        <v>11</v>
      </c>
      <c r="G3" s="15" t="s">
        <v>12</v>
      </c>
      <c r="H3" s="16" t="s">
        <v>13</v>
      </c>
      <c r="I3" s="13" t="s">
        <v>14</v>
      </c>
      <c r="J3" s="14" t="s">
        <v>15</v>
      </c>
      <c r="K3" s="15" t="s">
        <v>16</v>
      </c>
    </row>
    <row r="4" spans="1:11" ht="13.5">
      <c r="A4" s="17" t="s">
        <v>17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18</v>
      </c>
      <c r="B5" s="6">
        <v>78305959</v>
      </c>
      <c r="C5" s="6">
        <v>91189708</v>
      </c>
      <c r="D5" s="23">
        <v>47873594</v>
      </c>
      <c r="E5" s="24">
        <v>126919416</v>
      </c>
      <c r="F5" s="6">
        <v>96995821</v>
      </c>
      <c r="G5" s="25">
        <v>96995821</v>
      </c>
      <c r="H5" s="26">
        <v>97315393</v>
      </c>
      <c r="I5" s="24">
        <v>116562766</v>
      </c>
      <c r="J5" s="6">
        <v>121924655</v>
      </c>
      <c r="K5" s="25">
        <v>127533188</v>
      </c>
    </row>
    <row r="6" spans="1:11" ht="13.5">
      <c r="A6" s="22" t="s">
        <v>19</v>
      </c>
      <c r="B6" s="6">
        <v>183980194</v>
      </c>
      <c r="C6" s="6">
        <v>221376503</v>
      </c>
      <c r="D6" s="23">
        <v>239526949</v>
      </c>
      <c r="E6" s="24">
        <v>267914280</v>
      </c>
      <c r="F6" s="6">
        <v>249581638</v>
      </c>
      <c r="G6" s="25">
        <v>249581638</v>
      </c>
      <c r="H6" s="26">
        <v>240577023</v>
      </c>
      <c r="I6" s="24">
        <v>267696826</v>
      </c>
      <c r="J6" s="6">
        <v>280010880</v>
      </c>
      <c r="K6" s="25">
        <v>292891380</v>
      </c>
    </row>
    <row r="7" spans="1:11" ht="13.5">
      <c r="A7" s="22" t="s">
        <v>20</v>
      </c>
      <c r="B7" s="6">
        <v>716369</v>
      </c>
      <c r="C7" s="6">
        <v>401983</v>
      </c>
      <c r="D7" s="23">
        <v>1696440</v>
      </c>
      <c r="E7" s="24">
        <v>0</v>
      </c>
      <c r="F7" s="6">
        <v>1696116</v>
      </c>
      <c r="G7" s="25">
        <v>1696116</v>
      </c>
      <c r="H7" s="26">
        <v>613494</v>
      </c>
      <c r="I7" s="24">
        <v>0</v>
      </c>
      <c r="J7" s="6">
        <v>0</v>
      </c>
      <c r="K7" s="25">
        <v>0</v>
      </c>
    </row>
    <row r="8" spans="1:11" ht="13.5">
      <c r="A8" s="22" t="s">
        <v>21</v>
      </c>
      <c r="B8" s="6">
        <v>118465241</v>
      </c>
      <c r="C8" s="6">
        <v>165021442</v>
      </c>
      <c r="D8" s="23">
        <v>169490693</v>
      </c>
      <c r="E8" s="24">
        <v>187675992</v>
      </c>
      <c r="F8" s="6">
        <v>188897996</v>
      </c>
      <c r="G8" s="25">
        <v>188897996</v>
      </c>
      <c r="H8" s="26">
        <v>126982694</v>
      </c>
      <c r="I8" s="24">
        <v>200466000</v>
      </c>
      <c r="J8" s="6">
        <v>209687436</v>
      </c>
      <c r="K8" s="25">
        <v>219333058</v>
      </c>
    </row>
    <row r="9" spans="1:11" ht="13.5">
      <c r="A9" s="22" t="s">
        <v>22</v>
      </c>
      <c r="B9" s="6">
        <v>9638834</v>
      </c>
      <c r="C9" s="6">
        <v>28647635</v>
      </c>
      <c r="D9" s="23">
        <v>32227299</v>
      </c>
      <c r="E9" s="24">
        <v>31511958</v>
      </c>
      <c r="F9" s="6">
        <v>88482921</v>
      </c>
      <c r="G9" s="25">
        <v>88482921</v>
      </c>
      <c r="H9" s="26">
        <v>60321325</v>
      </c>
      <c r="I9" s="24">
        <v>96170297</v>
      </c>
      <c r="J9" s="6">
        <v>100594132</v>
      </c>
      <c r="K9" s="25">
        <v>105221460</v>
      </c>
    </row>
    <row r="10" spans="1:11" ht="25.5">
      <c r="A10" s="27" t="s">
        <v>129</v>
      </c>
      <c r="B10" s="28">
        <f>SUM(B5:B9)</f>
        <v>391106597</v>
      </c>
      <c r="C10" s="29">
        <f aca="true" t="shared" si="0" ref="C10:K10">SUM(C5:C9)</f>
        <v>506637271</v>
      </c>
      <c r="D10" s="30">
        <f t="shared" si="0"/>
        <v>490814975</v>
      </c>
      <c r="E10" s="28">
        <f t="shared" si="0"/>
        <v>614021646</v>
      </c>
      <c r="F10" s="29">
        <f t="shared" si="0"/>
        <v>625654492</v>
      </c>
      <c r="G10" s="31">
        <f t="shared" si="0"/>
        <v>625654492</v>
      </c>
      <c r="H10" s="32">
        <f t="shared" si="0"/>
        <v>525809929</v>
      </c>
      <c r="I10" s="28">
        <f t="shared" si="0"/>
        <v>680895889</v>
      </c>
      <c r="J10" s="29">
        <f t="shared" si="0"/>
        <v>712217103</v>
      </c>
      <c r="K10" s="31">
        <f t="shared" si="0"/>
        <v>744979086</v>
      </c>
    </row>
    <row r="11" spans="1:11" ht="13.5">
      <c r="A11" s="22" t="s">
        <v>23</v>
      </c>
      <c r="B11" s="6">
        <v>109803583</v>
      </c>
      <c r="C11" s="6">
        <v>174273682</v>
      </c>
      <c r="D11" s="23">
        <v>168420425</v>
      </c>
      <c r="E11" s="24">
        <v>182519580</v>
      </c>
      <c r="F11" s="6">
        <v>182513000</v>
      </c>
      <c r="G11" s="25">
        <v>182513000</v>
      </c>
      <c r="H11" s="26">
        <v>100637762</v>
      </c>
      <c r="I11" s="24">
        <v>175092762</v>
      </c>
      <c r="J11" s="6">
        <v>183147038</v>
      </c>
      <c r="K11" s="25">
        <v>191571798</v>
      </c>
    </row>
    <row r="12" spans="1:11" ht="13.5">
      <c r="A12" s="22" t="s">
        <v>24</v>
      </c>
      <c r="B12" s="6">
        <v>11764874</v>
      </c>
      <c r="C12" s="6">
        <v>14118777</v>
      </c>
      <c r="D12" s="23">
        <v>13908288</v>
      </c>
      <c r="E12" s="24">
        <v>17778996</v>
      </c>
      <c r="F12" s="6">
        <v>13504001</v>
      </c>
      <c r="G12" s="25">
        <v>13504001</v>
      </c>
      <c r="H12" s="26">
        <v>10075800</v>
      </c>
      <c r="I12" s="24">
        <v>13504001</v>
      </c>
      <c r="J12" s="6">
        <v>14125182</v>
      </c>
      <c r="K12" s="25">
        <v>14774944</v>
      </c>
    </row>
    <row r="13" spans="1:11" ht="13.5">
      <c r="A13" s="22" t="s">
        <v>130</v>
      </c>
      <c r="B13" s="6">
        <v>45825860</v>
      </c>
      <c r="C13" s="6">
        <v>42707747</v>
      </c>
      <c r="D13" s="23">
        <v>79842977</v>
      </c>
      <c r="E13" s="24">
        <v>47642076</v>
      </c>
      <c r="F13" s="6">
        <v>56529999</v>
      </c>
      <c r="G13" s="25">
        <v>56529999</v>
      </c>
      <c r="H13" s="26">
        <v>-226728</v>
      </c>
      <c r="I13" s="24">
        <v>57359100</v>
      </c>
      <c r="J13" s="6">
        <v>59997619</v>
      </c>
      <c r="K13" s="25">
        <v>62757509</v>
      </c>
    </row>
    <row r="14" spans="1:11" ht="13.5">
      <c r="A14" s="22" t="s">
        <v>25</v>
      </c>
      <c r="B14" s="6">
        <v>4780140</v>
      </c>
      <c r="C14" s="6">
        <v>4212008</v>
      </c>
      <c r="D14" s="23">
        <v>5331203</v>
      </c>
      <c r="E14" s="24">
        <v>8757408</v>
      </c>
      <c r="F14" s="6">
        <v>2720553</v>
      </c>
      <c r="G14" s="25">
        <v>2720553</v>
      </c>
      <c r="H14" s="26">
        <v>2736809</v>
      </c>
      <c r="I14" s="24">
        <v>949616</v>
      </c>
      <c r="J14" s="6">
        <v>993299</v>
      </c>
      <c r="K14" s="25">
        <v>1038990</v>
      </c>
    </row>
    <row r="15" spans="1:11" ht="13.5">
      <c r="A15" s="22" t="s">
        <v>26</v>
      </c>
      <c r="B15" s="6">
        <v>212215097</v>
      </c>
      <c r="C15" s="6">
        <v>187139578</v>
      </c>
      <c r="D15" s="23">
        <v>190261710</v>
      </c>
      <c r="E15" s="24">
        <v>251078736</v>
      </c>
      <c r="F15" s="6">
        <v>180321888</v>
      </c>
      <c r="G15" s="25">
        <v>180321888</v>
      </c>
      <c r="H15" s="26">
        <v>189784082</v>
      </c>
      <c r="I15" s="24">
        <v>215583652</v>
      </c>
      <c r="J15" s="6">
        <v>225500498</v>
      </c>
      <c r="K15" s="25">
        <v>235873521</v>
      </c>
    </row>
    <row r="16" spans="1:11" ht="13.5">
      <c r="A16" s="22" t="s">
        <v>21</v>
      </c>
      <c r="B16" s="6">
        <v>23387912</v>
      </c>
      <c r="C16" s="6">
        <v>215750</v>
      </c>
      <c r="D16" s="23">
        <v>0</v>
      </c>
      <c r="E16" s="24">
        <v>0</v>
      </c>
      <c r="F16" s="6">
        <v>80004</v>
      </c>
      <c r="G16" s="25">
        <v>80004</v>
      </c>
      <c r="H16" s="26">
        <v>0</v>
      </c>
      <c r="I16" s="24">
        <v>0</v>
      </c>
      <c r="J16" s="6">
        <v>0</v>
      </c>
      <c r="K16" s="25">
        <v>0</v>
      </c>
    </row>
    <row r="17" spans="1:11" ht="13.5">
      <c r="A17" s="22" t="s">
        <v>27</v>
      </c>
      <c r="B17" s="6">
        <v>130710949</v>
      </c>
      <c r="C17" s="6">
        <v>87773241</v>
      </c>
      <c r="D17" s="23">
        <v>235465401</v>
      </c>
      <c r="E17" s="24">
        <v>94905936</v>
      </c>
      <c r="F17" s="6">
        <v>81273591</v>
      </c>
      <c r="G17" s="25">
        <v>81273591</v>
      </c>
      <c r="H17" s="26">
        <v>81357599</v>
      </c>
      <c r="I17" s="24">
        <v>147442558</v>
      </c>
      <c r="J17" s="6">
        <v>154224919</v>
      </c>
      <c r="K17" s="25">
        <v>161319264</v>
      </c>
    </row>
    <row r="18" spans="1:11" ht="13.5">
      <c r="A18" s="33" t="s">
        <v>28</v>
      </c>
      <c r="B18" s="34">
        <f>SUM(B11:B17)</f>
        <v>538488415</v>
      </c>
      <c r="C18" s="35">
        <f aca="true" t="shared" si="1" ref="C18:K18">SUM(C11:C17)</f>
        <v>510440783</v>
      </c>
      <c r="D18" s="36">
        <f t="shared" si="1"/>
        <v>693230004</v>
      </c>
      <c r="E18" s="34">
        <f t="shared" si="1"/>
        <v>602682732</v>
      </c>
      <c r="F18" s="35">
        <f t="shared" si="1"/>
        <v>516943036</v>
      </c>
      <c r="G18" s="37">
        <f t="shared" si="1"/>
        <v>516943036</v>
      </c>
      <c r="H18" s="38">
        <f t="shared" si="1"/>
        <v>384365324</v>
      </c>
      <c r="I18" s="34">
        <f t="shared" si="1"/>
        <v>609931689</v>
      </c>
      <c r="J18" s="35">
        <f t="shared" si="1"/>
        <v>637988555</v>
      </c>
      <c r="K18" s="37">
        <f t="shared" si="1"/>
        <v>667336026</v>
      </c>
    </row>
    <row r="19" spans="1:11" ht="13.5">
      <c r="A19" s="33" t="s">
        <v>29</v>
      </c>
      <c r="B19" s="39">
        <f>+B10-B18</f>
        <v>-147381818</v>
      </c>
      <c r="C19" s="40">
        <f aca="true" t="shared" si="2" ref="C19:K19">+C10-C18</f>
        <v>-3803512</v>
      </c>
      <c r="D19" s="41">
        <f t="shared" si="2"/>
        <v>-202415029</v>
      </c>
      <c r="E19" s="39">
        <f t="shared" si="2"/>
        <v>11338914</v>
      </c>
      <c r="F19" s="40">
        <f t="shared" si="2"/>
        <v>108711456</v>
      </c>
      <c r="G19" s="42">
        <f t="shared" si="2"/>
        <v>108711456</v>
      </c>
      <c r="H19" s="43">
        <f t="shared" si="2"/>
        <v>141444605</v>
      </c>
      <c r="I19" s="39">
        <f t="shared" si="2"/>
        <v>70964200</v>
      </c>
      <c r="J19" s="40">
        <f t="shared" si="2"/>
        <v>74228548</v>
      </c>
      <c r="K19" s="42">
        <f t="shared" si="2"/>
        <v>77643060</v>
      </c>
    </row>
    <row r="20" spans="1:11" ht="25.5">
      <c r="A20" s="44" t="s">
        <v>30</v>
      </c>
      <c r="B20" s="45">
        <v>45065819</v>
      </c>
      <c r="C20" s="46">
        <v>46404643</v>
      </c>
      <c r="D20" s="47">
        <v>56709676</v>
      </c>
      <c r="E20" s="45">
        <v>44661000</v>
      </c>
      <c r="F20" s="46">
        <v>44661000</v>
      </c>
      <c r="G20" s="48">
        <v>44661000</v>
      </c>
      <c r="H20" s="49">
        <v>34000000</v>
      </c>
      <c r="I20" s="45">
        <v>51389000</v>
      </c>
      <c r="J20" s="46">
        <v>53752894</v>
      </c>
      <c r="K20" s="48">
        <v>56225527</v>
      </c>
    </row>
    <row r="21" spans="1:11" ht="63.75">
      <c r="A21" s="50" t="s">
        <v>131</v>
      </c>
      <c r="B21" s="51">
        <v>0</v>
      </c>
      <c r="C21" s="52">
        <v>0</v>
      </c>
      <c r="D21" s="53">
        <v>0</v>
      </c>
      <c r="E21" s="51">
        <v>0</v>
      </c>
      <c r="F21" s="52">
        <v>0</v>
      </c>
      <c r="G21" s="54">
        <v>0</v>
      </c>
      <c r="H21" s="55">
        <v>0</v>
      </c>
      <c r="I21" s="51">
        <v>0</v>
      </c>
      <c r="J21" s="52">
        <v>0</v>
      </c>
      <c r="K21" s="54">
        <v>0</v>
      </c>
    </row>
    <row r="22" spans="1:11" ht="25.5">
      <c r="A22" s="56" t="s">
        <v>132</v>
      </c>
      <c r="B22" s="57">
        <f>SUM(B19:B21)</f>
        <v>-102315999</v>
      </c>
      <c r="C22" s="58">
        <f aca="true" t="shared" si="3" ref="C22:K22">SUM(C19:C21)</f>
        <v>42601131</v>
      </c>
      <c r="D22" s="59">
        <f t="shared" si="3"/>
        <v>-145705353</v>
      </c>
      <c r="E22" s="57">
        <f t="shared" si="3"/>
        <v>55999914</v>
      </c>
      <c r="F22" s="58">
        <f t="shared" si="3"/>
        <v>153372456</v>
      </c>
      <c r="G22" s="60">
        <f t="shared" si="3"/>
        <v>153372456</v>
      </c>
      <c r="H22" s="61">
        <f t="shared" si="3"/>
        <v>175444605</v>
      </c>
      <c r="I22" s="57">
        <f t="shared" si="3"/>
        <v>122353200</v>
      </c>
      <c r="J22" s="58">
        <f t="shared" si="3"/>
        <v>127981442</v>
      </c>
      <c r="K22" s="60">
        <f t="shared" si="3"/>
        <v>133868587</v>
      </c>
    </row>
    <row r="23" spans="1:11" ht="13.5">
      <c r="A23" s="50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62" t="s">
        <v>32</v>
      </c>
      <c r="B24" s="39">
        <f>SUM(B22:B23)</f>
        <v>-102315999</v>
      </c>
      <c r="C24" s="40">
        <f aca="true" t="shared" si="4" ref="C24:K24">SUM(C22:C23)</f>
        <v>42601131</v>
      </c>
      <c r="D24" s="41">
        <f t="shared" si="4"/>
        <v>-145705353</v>
      </c>
      <c r="E24" s="39">
        <f t="shared" si="4"/>
        <v>55999914</v>
      </c>
      <c r="F24" s="40">
        <f t="shared" si="4"/>
        <v>153372456</v>
      </c>
      <c r="G24" s="42">
        <f t="shared" si="4"/>
        <v>153372456</v>
      </c>
      <c r="H24" s="43">
        <f t="shared" si="4"/>
        <v>175444605</v>
      </c>
      <c r="I24" s="39">
        <f t="shared" si="4"/>
        <v>122353200</v>
      </c>
      <c r="J24" s="40">
        <f t="shared" si="4"/>
        <v>127981442</v>
      </c>
      <c r="K24" s="42">
        <f t="shared" si="4"/>
        <v>133868587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64" t="s">
        <v>133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3.5">
      <c r="A27" s="33" t="s">
        <v>33</v>
      </c>
      <c r="B27" s="7">
        <v>52615419</v>
      </c>
      <c r="C27" s="7">
        <v>138662672</v>
      </c>
      <c r="D27" s="69">
        <v>104381771</v>
      </c>
      <c r="E27" s="70">
        <v>37661004</v>
      </c>
      <c r="F27" s="7">
        <v>48054880</v>
      </c>
      <c r="G27" s="71">
        <v>48054880</v>
      </c>
      <c r="H27" s="72">
        <v>46303598</v>
      </c>
      <c r="I27" s="70">
        <v>48125000</v>
      </c>
      <c r="J27" s="7">
        <v>0</v>
      </c>
      <c r="K27" s="71">
        <v>0</v>
      </c>
    </row>
    <row r="28" spans="1:11" ht="13.5">
      <c r="A28" s="73" t="s">
        <v>34</v>
      </c>
      <c r="B28" s="6">
        <v>45065819</v>
      </c>
      <c r="C28" s="6">
        <v>47205619</v>
      </c>
      <c r="D28" s="23">
        <v>62673163</v>
      </c>
      <c r="E28" s="24">
        <v>37661004</v>
      </c>
      <c r="F28" s="6">
        <v>45249880</v>
      </c>
      <c r="G28" s="25">
        <v>45249880</v>
      </c>
      <c r="H28" s="26">
        <v>0</v>
      </c>
      <c r="I28" s="24">
        <v>43425000</v>
      </c>
      <c r="J28" s="6">
        <v>0</v>
      </c>
      <c r="K28" s="25">
        <v>0</v>
      </c>
    </row>
    <row r="29" spans="1:11" ht="13.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3.5">
      <c r="A30" s="22" t="s">
        <v>35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36</v>
      </c>
      <c r="B31" s="6">
        <v>7549600</v>
      </c>
      <c r="C31" s="6">
        <v>0</v>
      </c>
      <c r="D31" s="23">
        <v>2363765</v>
      </c>
      <c r="E31" s="24">
        <v>0</v>
      </c>
      <c r="F31" s="6">
        <v>2805000</v>
      </c>
      <c r="G31" s="25">
        <v>2805000</v>
      </c>
      <c r="H31" s="26">
        <v>0</v>
      </c>
      <c r="I31" s="24">
        <v>4700000</v>
      </c>
      <c r="J31" s="6">
        <v>0</v>
      </c>
      <c r="K31" s="25">
        <v>0</v>
      </c>
    </row>
    <row r="32" spans="1:11" ht="13.5">
      <c r="A32" s="33" t="s">
        <v>37</v>
      </c>
      <c r="B32" s="7">
        <f>SUM(B28:B31)</f>
        <v>52615419</v>
      </c>
      <c r="C32" s="7">
        <f aca="true" t="shared" si="5" ref="C32:K32">SUM(C28:C31)</f>
        <v>47205619</v>
      </c>
      <c r="D32" s="69">
        <f t="shared" si="5"/>
        <v>65036928</v>
      </c>
      <c r="E32" s="70">
        <f t="shared" si="5"/>
        <v>37661004</v>
      </c>
      <c r="F32" s="7">
        <f t="shared" si="5"/>
        <v>48054880</v>
      </c>
      <c r="G32" s="71">
        <f t="shared" si="5"/>
        <v>48054880</v>
      </c>
      <c r="H32" s="72">
        <f t="shared" si="5"/>
        <v>0</v>
      </c>
      <c r="I32" s="70">
        <f t="shared" si="5"/>
        <v>48125000</v>
      </c>
      <c r="J32" s="7">
        <f t="shared" si="5"/>
        <v>0</v>
      </c>
      <c r="K32" s="71">
        <f t="shared" si="5"/>
        <v>0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3.5">
      <c r="A34" s="64" t="s">
        <v>38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3.5">
      <c r="A35" s="22" t="s">
        <v>39</v>
      </c>
      <c r="B35" s="6">
        <v>176476773</v>
      </c>
      <c r="C35" s="6">
        <v>527847076</v>
      </c>
      <c r="D35" s="23">
        <v>483010478</v>
      </c>
      <c r="E35" s="24">
        <v>-323927100</v>
      </c>
      <c r="F35" s="6">
        <v>950583644</v>
      </c>
      <c r="G35" s="25">
        <v>950583644</v>
      </c>
      <c r="H35" s="26">
        <v>633672864</v>
      </c>
      <c r="I35" s="24">
        <v>343980411</v>
      </c>
      <c r="J35" s="6">
        <v>302225641</v>
      </c>
      <c r="K35" s="25">
        <v>316128020</v>
      </c>
    </row>
    <row r="36" spans="1:11" ht="13.5">
      <c r="A36" s="22" t="s">
        <v>40</v>
      </c>
      <c r="B36" s="6">
        <v>863752330</v>
      </c>
      <c r="C36" s="6">
        <v>853186693</v>
      </c>
      <c r="D36" s="23">
        <v>824404914</v>
      </c>
      <c r="E36" s="24">
        <v>37661004</v>
      </c>
      <c r="F36" s="6">
        <v>148850880</v>
      </c>
      <c r="G36" s="25">
        <v>148850880</v>
      </c>
      <c r="H36" s="26">
        <v>911768791</v>
      </c>
      <c r="I36" s="24">
        <v>139259000</v>
      </c>
      <c r="J36" s="6">
        <v>95326164</v>
      </c>
      <c r="K36" s="25">
        <v>99711168</v>
      </c>
    </row>
    <row r="37" spans="1:11" ht="13.5">
      <c r="A37" s="22" t="s">
        <v>41</v>
      </c>
      <c r="B37" s="6">
        <v>130931349</v>
      </c>
      <c r="C37" s="6">
        <v>419700452</v>
      </c>
      <c r="D37" s="23">
        <v>481966910</v>
      </c>
      <c r="E37" s="24">
        <v>0</v>
      </c>
      <c r="F37" s="6">
        <v>1116626</v>
      </c>
      <c r="G37" s="25">
        <v>1116626</v>
      </c>
      <c r="H37" s="26">
        <v>477427371</v>
      </c>
      <c r="I37" s="24">
        <v>107663015</v>
      </c>
      <c r="J37" s="6">
        <v>112615514</v>
      </c>
      <c r="K37" s="25">
        <v>117795827</v>
      </c>
    </row>
    <row r="38" spans="1:11" ht="13.5">
      <c r="A38" s="22" t="s">
        <v>42</v>
      </c>
      <c r="B38" s="6">
        <v>70100860</v>
      </c>
      <c r="C38" s="6">
        <v>69823535</v>
      </c>
      <c r="D38" s="23">
        <v>64531639</v>
      </c>
      <c r="E38" s="24">
        <v>0</v>
      </c>
      <c r="F38" s="6">
        <v>0</v>
      </c>
      <c r="G38" s="25">
        <v>0</v>
      </c>
      <c r="H38" s="26">
        <v>62737027</v>
      </c>
      <c r="I38" s="24">
        <v>60093110</v>
      </c>
      <c r="J38" s="6">
        <v>62857393</v>
      </c>
      <c r="K38" s="25">
        <v>65748833</v>
      </c>
    </row>
    <row r="39" spans="1:11" ht="13.5">
      <c r="A39" s="22" t="s">
        <v>43</v>
      </c>
      <c r="B39" s="6">
        <v>839196894</v>
      </c>
      <c r="C39" s="6">
        <v>848908644</v>
      </c>
      <c r="D39" s="23">
        <v>906622191</v>
      </c>
      <c r="E39" s="24">
        <v>-342266010</v>
      </c>
      <c r="F39" s="6">
        <v>944945442</v>
      </c>
      <c r="G39" s="25">
        <v>944945442</v>
      </c>
      <c r="H39" s="26">
        <v>829832656</v>
      </c>
      <c r="I39" s="24">
        <v>193130086</v>
      </c>
      <c r="J39" s="6">
        <v>94097456</v>
      </c>
      <c r="K39" s="25">
        <v>98425941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64" t="s">
        <v>44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3.5">
      <c r="A42" s="22" t="s">
        <v>45</v>
      </c>
      <c r="B42" s="6">
        <v>13041290</v>
      </c>
      <c r="C42" s="6">
        <v>491950363</v>
      </c>
      <c r="D42" s="23">
        <v>1012412775</v>
      </c>
      <c r="E42" s="24">
        <v>0</v>
      </c>
      <c r="F42" s="6">
        <v>0</v>
      </c>
      <c r="G42" s="25">
        <v>0</v>
      </c>
      <c r="H42" s="26">
        <v>705869778</v>
      </c>
      <c r="I42" s="24">
        <v>0</v>
      </c>
      <c r="J42" s="6">
        <v>0</v>
      </c>
      <c r="K42" s="25">
        <v>0</v>
      </c>
    </row>
    <row r="43" spans="1:11" ht="13.5">
      <c r="A43" s="22" t="s">
        <v>46</v>
      </c>
      <c r="B43" s="6">
        <v>-52615419</v>
      </c>
      <c r="C43" s="6">
        <v>-46566288</v>
      </c>
      <c r="D43" s="23">
        <v>-67098163</v>
      </c>
      <c r="E43" s="24">
        <v>-37661004</v>
      </c>
      <c r="F43" s="6">
        <v>0</v>
      </c>
      <c r="G43" s="25">
        <v>0</v>
      </c>
      <c r="H43" s="26">
        <v>-37332439</v>
      </c>
      <c r="I43" s="24">
        <v>0</v>
      </c>
      <c r="J43" s="6">
        <v>0</v>
      </c>
      <c r="K43" s="25">
        <v>0</v>
      </c>
    </row>
    <row r="44" spans="1:11" ht="13.5">
      <c r="A44" s="22" t="s">
        <v>47</v>
      </c>
      <c r="B44" s="6">
        <v>806829</v>
      </c>
      <c r="C44" s="6">
        <v>4794618</v>
      </c>
      <c r="D44" s="23">
        <v>109069</v>
      </c>
      <c r="E44" s="24">
        <v>-4903687</v>
      </c>
      <c r="F44" s="6">
        <v>1116626</v>
      </c>
      <c r="G44" s="25">
        <v>1116626</v>
      </c>
      <c r="H44" s="26">
        <v>-4925337</v>
      </c>
      <c r="I44" s="24">
        <v>0</v>
      </c>
      <c r="J44" s="6">
        <v>0</v>
      </c>
      <c r="K44" s="25">
        <v>0</v>
      </c>
    </row>
    <row r="45" spans="1:11" ht="13.5">
      <c r="A45" s="33" t="s">
        <v>48</v>
      </c>
      <c r="B45" s="7">
        <v>-16696894</v>
      </c>
      <c r="C45" s="7">
        <v>261043393</v>
      </c>
      <c r="D45" s="69">
        <v>942763207</v>
      </c>
      <c r="E45" s="70">
        <v>-42564691</v>
      </c>
      <c r="F45" s="7">
        <v>711636989</v>
      </c>
      <c r="G45" s="71">
        <v>711636989</v>
      </c>
      <c r="H45" s="72">
        <v>702735145</v>
      </c>
      <c r="I45" s="70">
        <v>76773555</v>
      </c>
      <c r="J45" s="7">
        <v>80305139</v>
      </c>
      <c r="K45" s="71">
        <v>83999175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64" t="s">
        <v>49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3.5">
      <c r="A48" s="22" t="s">
        <v>50</v>
      </c>
      <c r="B48" s="6">
        <v>-16702866</v>
      </c>
      <c r="C48" s="6">
        <v>2779332</v>
      </c>
      <c r="D48" s="23">
        <v>2926657</v>
      </c>
      <c r="E48" s="24">
        <v>-296828880</v>
      </c>
      <c r="F48" s="6">
        <v>710505363</v>
      </c>
      <c r="G48" s="25">
        <v>710505363</v>
      </c>
      <c r="H48" s="26">
        <v>-10370318</v>
      </c>
      <c r="I48" s="24">
        <v>92773555</v>
      </c>
      <c r="J48" s="6">
        <v>97041139</v>
      </c>
      <c r="K48" s="25">
        <v>101505031</v>
      </c>
    </row>
    <row r="49" spans="1:11" ht="13.5">
      <c r="A49" s="22" t="s">
        <v>51</v>
      </c>
      <c r="B49" s="6">
        <f>+B75</f>
        <v>-74915420.46644479</v>
      </c>
      <c r="C49" s="6">
        <f aca="true" t="shared" si="6" ref="C49:K49">+C75</f>
        <v>-13571289.515832007</v>
      </c>
      <c r="D49" s="23">
        <f t="shared" si="6"/>
        <v>-2061495.4756309986</v>
      </c>
      <c r="E49" s="24">
        <f t="shared" si="6"/>
        <v>0</v>
      </c>
      <c r="F49" s="6">
        <f t="shared" si="6"/>
        <v>0</v>
      </c>
      <c r="G49" s="25">
        <f t="shared" si="6"/>
        <v>0</v>
      </c>
      <c r="H49" s="26">
        <f t="shared" si="6"/>
        <v>98056195.16640675</v>
      </c>
      <c r="I49" s="24">
        <f t="shared" si="6"/>
        <v>139535015</v>
      </c>
      <c r="J49" s="6">
        <f t="shared" si="6"/>
        <v>112615514</v>
      </c>
      <c r="K49" s="25">
        <f t="shared" si="6"/>
        <v>117795827</v>
      </c>
    </row>
    <row r="50" spans="1:11" ht="13.5">
      <c r="A50" s="33" t="s">
        <v>52</v>
      </c>
      <c r="B50" s="7">
        <f>+B48-B49</f>
        <v>58212554.46644479</v>
      </c>
      <c r="C50" s="7">
        <f aca="true" t="shared" si="7" ref="C50:K50">+C48-C49</f>
        <v>16350621.515832007</v>
      </c>
      <c r="D50" s="69">
        <f t="shared" si="7"/>
        <v>4988152.475630999</v>
      </c>
      <c r="E50" s="70">
        <f t="shared" si="7"/>
        <v>-296828880</v>
      </c>
      <c r="F50" s="7">
        <f t="shared" si="7"/>
        <v>710505363</v>
      </c>
      <c r="G50" s="71">
        <f t="shared" si="7"/>
        <v>710505363</v>
      </c>
      <c r="H50" s="72">
        <f t="shared" si="7"/>
        <v>-108426513.16640675</v>
      </c>
      <c r="I50" s="70">
        <f t="shared" si="7"/>
        <v>-46761460</v>
      </c>
      <c r="J50" s="7">
        <f t="shared" si="7"/>
        <v>-15574375</v>
      </c>
      <c r="K50" s="71">
        <f t="shared" si="7"/>
        <v>-16290796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3.5">
      <c r="A52" s="64" t="s">
        <v>53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54</v>
      </c>
      <c r="B53" s="6">
        <v>772368964</v>
      </c>
      <c r="C53" s="6">
        <v>741462706</v>
      </c>
      <c r="D53" s="23">
        <v>733144038</v>
      </c>
      <c r="E53" s="24">
        <v>37661004</v>
      </c>
      <c r="F53" s="6">
        <v>111089880</v>
      </c>
      <c r="G53" s="25">
        <v>111089880</v>
      </c>
      <c r="H53" s="26">
        <v>795026706</v>
      </c>
      <c r="I53" s="24">
        <v>99627000</v>
      </c>
      <c r="J53" s="6">
        <v>95326164</v>
      </c>
      <c r="K53" s="25">
        <v>99711168</v>
      </c>
    </row>
    <row r="54" spans="1:11" ht="13.5">
      <c r="A54" s="22" t="s">
        <v>55</v>
      </c>
      <c r="B54" s="6">
        <v>45825860</v>
      </c>
      <c r="C54" s="6">
        <v>0</v>
      </c>
      <c r="D54" s="23">
        <v>78391769</v>
      </c>
      <c r="E54" s="24">
        <v>47642076</v>
      </c>
      <c r="F54" s="6">
        <v>56529999</v>
      </c>
      <c r="G54" s="25">
        <v>56529999</v>
      </c>
      <c r="H54" s="26">
        <v>-226728</v>
      </c>
      <c r="I54" s="24">
        <v>57359100</v>
      </c>
      <c r="J54" s="6">
        <v>59997619</v>
      </c>
      <c r="K54" s="25">
        <v>62757509</v>
      </c>
    </row>
    <row r="55" spans="1:11" ht="13.5">
      <c r="A55" s="22" t="s">
        <v>56</v>
      </c>
      <c r="B55" s="6">
        <v>0</v>
      </c>
      <c r="C55" s="6">
        <v>767790</v>
      </c>
      <c r="D55" s="23">
        <v>-563006</v>
      </c>
      <c r="E55" s="24">
        <v>0</v>
      </c>
      <c r="F55" s="6">
        <v>16359052</v>
      </c>
      <c r="G55" s="25">
        <v>16359052</v>
      </c>
      <c r="H55" s="26">
        <v>6486007</v>
      </c>
      <c r="I55" s="24">
        <v>23842925</v>
      </c>
      <c r="J55" s="6">
        <v>0</v>
      </c>
      <c r="K55" s="25">
        <v>0</v>
      </c>
    </row>
    <row r="56" spans="1:11" ht="13.5">
      <c r="A56" s="22" t="s">
        <v>57</v>
      </c>
      <c r="B56" s="6">
        <v>0</v>
      </c>
      <c r="C56" s="6">
        <v>10103048</v>
      </c>
      <c r="D56" s="23">
        <v>14515915</v>
      </c>
      <c r="E56" s="24">
        <v>7586940</v>
      </c>
      <c r="F56" s="6">
        <v>10907948</v>
      </c>
      <c r="G56" s="25">
        <v>10907948</v>
      </c>
      <c r="H56" s="26">
        <v>11959826</v>
      </c>
      <c r="I56" s="24">
        <v>6868389</v>
      </c>
      <c r="J56" s="6">
        <v>7184334</v>
      </c>
      <c r="K56" s="25">
        <v>7514814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3.5">
      <c r="A58" s="64" t="s">
        <v>58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3.5">
      <c r="A59" s="90" t="s">
        <v>59</v>
      </c>
      <c r="B59" s="6">
        <v>0</v>
      </c>
      <c r="C59" s="6">
        <v>0</v>
      </c>
      <c r="D59" s="23">
        <v>0</v>
      </c>
      <c r="E59" s="24">
        <v>0</v>
      </c>
      <c r="F59" s="6">
        <v>0</v>
      </c>
      <c r="G59" s="25">
        <v>0</v>
      </c>
      <c r="H59" s="26">
        <v>0</v>
      </c>
      <c r="I59" s="24">
        <v>0</v>
      </c>
      <c r="J59" s="6">
        <v>0</v>
      </c>
      <c r="K59" s="25">
        <v>0</v>
      </c>
    </row>
    <row r="60" spans="1:11" ht="13.5">
      <c r="A60" s="90" t="s">
        <v>60</v>
      </c>
      <c r="B60" s="6">
        <v>29519632</v>
      </c>
      <c r="C60" s="6">
        <v>2234087</v>
      </c>
      <c r="D60" s="23">
        <v>0</v>
      </c>
      <c r="E60" s="24">
        <v>0</v>
      </c>
      <c r="F60" s="6">
        <v>0</v>
      </c>
      <c r="G60" s="25">
        <v>0</v>
      </c>
      <c r="H60" s="26">
        <v>0</v>
      </c>
      <c r="I60" s="24">
        <v>0</v>
      </c>
      <c r="J60" s="6">
        <v>0</v>
      </c>
      <c r="K60" s="25">
        <v>0</v>
      </c>
    </row>
    <row r="61" spans="1:11" ht="13.5">
      <c r="A61" s="91" t="s">
        <v>61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3.5">
      <c r="A62" s="96" t="s">
        <v>62</v>
      </c>
      <c r="B62" s="97">
        <v>0</v>
      </c>
      <c r="C62" s="98">
        <v>0</v>
      </c>
      <c r="D62" s="99">
        <v>0</v>
      </c>
      <c r="E62" s="97">
        <v>0</v>
      </c>
      <c r="F62" s="98">
        <v>0</v>
      </c>
      <c r="G62" s="99">
        <v>0</v>
      </c>
      <c r="H62" s="100">
        <v>0</v>
      </c>
      <c r="I62" s="97">
        <v>0</v>
      </c>
      <c r="J62" s="98">
        <v>0</v>
      </c>
      <c r="K62" s="99">
        <v>0</v>
      </c>
    </row>
    <row r="63" spans="1:11" ht="13.5">
      <c r="A63" s="96" t="s">
        <v>63</v>
      </c>
      <c r="B63" s="97">
        <v>0</v>
      </c>
      <c r="C63" s="98">
        <v>0</v>
      </c>
      <c r="D63" s="99">
        <v>0</v>
      </c>
      <c r="E63" s="97">
        <v>0</v>
      </c>
      <c r="F63" s="98">
        <v>0</v>
      </c>
      <c r="G63" s="99">
        <v>0</v>
      </c>
      <c r="H63" s="100">
        <v>0</v>
      </c>
      <c r="I63" s="97">
        <v>0</v>
      </c>
      <c r="J63" s="98">
        <v>0</v>
      </c>
      <c r="K63" s="99">
        <v>0</v>
      </c>
    </row>
    <row r="64" spans="1:11" ht="13.5">
      <c r="A64" s="96" t="s">
        <v>64</v>
      </c>
      <c r="B64" s="97">
        <v>0</v>
      </c>
      <c r="C64" s="98">
        <v>0</v>
      </c>
      <c r="D64" s="99">
        <v>0</v>
      </c>
      <c r="E64" s="97">
        <v>0</v>
      </c>
      <c r="F64" s="98">
        <v>0</v>
      </c>
      <c r="G64" s="99">
        <v>0</v>
      </c>
      <c r="H64" s="100">
        <v>0</v>
      </c>
      <c r="I64" s="97">
        <v>0</v>
      </c>
      <c r="J64" s="98">
        <v>0</v>
      </c>
      <c r="K64" s="99">
        <v>0</v>
      </c>
    </row>
    <row r="65" spans="1:11" ht="13.5">
      <c r="A65" s="96" t="s">
        <v>65</v>
      </c>
      <c r="B65" s="97">
        <v>0</v>
      </c>
      <c r="C65" s="98">
        <v>0</v>
      </c>
      <c r="D65" s="99">
        <v>0</v>
      </c>
      <c r="E65" s="97">
        <v>0</v>
      </c>
      <c r="F65" s="98">
        <v>0</v>
      </c>
      <c r="G65" s="99">
        <v>0</v>
      </c>
      <c r="H65" s="100">
        <v>0</v>
      </c>
      <c r="I65" s="97">
        <v>0</v>
      </c>
      <c r="J65" s="98">
        <v>0</v>
      </c>
      <c r="K65" s="99">
        <v>0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3.5">
      <c r="A67" s="105"/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3.5">
      <c r="A68" s="107"/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3.5">
      <c r="A69" s="108"/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3.5" hidden="1">
      <c r="A70" s="4" t="s">
        <v>134</v>
      </c>
      <c r="B70" s="5">
        <f>IF(ISERROR(B71/B72),0,(B71/B72))</f>
        <v>1.100201263143709</v>
      </c>
      <c r="C70" s="5">
        <f aca="true" t="shared" si="8" ref="C70:K70">IF(ISERROR(C71/C72),0,(C71/C72))</f>
        <v>0.821300190522145</v>
      </c>
      <c r="D70" s="5">
        <f t="shared" si="8"/>
        <v>0.9960199138473185</v>
      </c>
      <c r="E70" s="5">
        <f t="shared" si="8"/>
        <v>0</v>
      </c>
      <c r="F70" s="5">
        <f t="shared" si="8"/>
        <v>0</v>
      </c>
      <c r="G70" s="5">
        <f t="shared" si="8"/>
        <v>0</v>
      </c>
      <c r="H70" s="5">
        <f t="shared" si="8"/>
        <v>0.5789287907714273</v>
      </c>
      <c r="I70" s="5">
        <f t="shared" si="8"/>
        <v>0</v>
      </c>
      <c r="J70" s="5">
        <f t="shared" si="8"/>
        <v>0</v>
      </c>
      <c r="K70" s="5">
        <f t="shared" si="8"/>
        <v>0</v>
      </c>
    </row>
    <row r="71" spans="1:11" ht="12.75" hidden="1">
      <c r="A71" s="2" t="s">
        <v>135</v>
      </c>
      <c r="B71" s="2">
        <f>+B83</f>
        <v>298469893</v>
      </c>
      <c r="C71" s="2">
        <f aca="true" t="shared" si="9" ref="C71:K71">+C83</f>
        <v>280226522</v>
      </c>
      <c r="D71" s="2">
        <f t="shared" si="9"/>
        <v>318333086</v>
      </c>
      <c r="E71" s="2">
        <f t="shared" si="9"/>
        <v>0</v>
      </c>
      <c r="F71" s="2">
        <f t="shared" si="9"/>
        <v>0</v>
      </c>
      <c r="G71" s="2">
        <f t="shared" si="9"/>
        <v>0</v>
      </c>
      <c r="H71" s="2">
        <f t="shared" si="9"/>
        <v>209905049</v>
      </c>
      <c r="I71" s="2">
        <f t="shared" si="9"/>
        <v>0</v>
      </c>
      <c r="J71" s="2">
        <f t="shared" si="9"/>
        <v>0</v>
      </c>
      <c r="K71" s="2">
        <f t="shared" si="9"/>
        <v>0</v>
      </c>
    </row>
    <row r="72" spans="1:11" ht="12.75" hidden="1">
      <c r="A72" s="2" t="s">
        <v>136</v>
      </c>
      <c r="B72" s="2">
        <f>+B77</f>
        <v>271286630</v>
      </c>
      <c r="C72" s="2">
        <f aca="true" t="shared" si="10" ref="C72:K72">+C77</f>
        <v>341198657</v>
      </c>
      <c r="D72" s="2">
        <f t="shared" si="10"/>
        <v>319605142</v>
      </c>
      <c r="E72" s="2">
        <f t="shared" si="10"/>
        <v>426244638</v>
      </c>
      <c r="F72" s="2">
        <f t="shared" si="10"/>
        <v>378154358</v>
      </c>
      <c r="G72" s="2">
        <f t="shared" si="10"/>
        <v>378154358</v>
      </c>
      <c r="H72" s="2">
        <f t="shared" si="10"/>
        <v>362574901</v>
      </c>
      <c r="I72" s="2">
        <f t="shared" si="10"/>
        <v>415085703</v>
      </c>
      <c r="J72" s="2">
        <f t="shared" si="10"/>
        <v>434179648</v>
      </c>
      <c r="K72" s="2">
        <f t="shared" si="10"/>
        <v>454151909</v>
      </c>
    </row>
    <row r="73" spans="1:11" ht="12.75" hidden="1">
      <c r="A73" s="2" t="s">
        <v>137</v>
      </c>
      <c r="B73" s="2">
        <f>+B74</f>
        <v>362132516.8333334</v>
      </c>
      <c r="C73" s="2">
        <f aca="true" t="shared" si="11" ref="C73:K73">+(C78+C80+C81+C82)-(B78+B80+B81+B82)</f>
        <v>350447538</v>
      </c>
      <c r="D73" s="2">
        <f t="shared" si="11"/>
        <v>-38353447</v>
      </c>
      <c r="E73" s="2">
        <f t="shared" si="11"/>
        <v>-497264305</v>
      </c>
      <c r="F73" s="2">
        <f>+(F78+F80+F81+F82)-(D78+D80+D81+D82)</f>
        <v>-230087804</v>
      </c>
      <c r="G73" s="2">
        <f>+(G78+G80+G81+G82)-(D78+D80+D81+D82)</f>
        <v>-230087804</v>
      </c>
      <c r="H73" s="2">
        <f>+(H78+H80+H81+H82)-(D78+D80+D81+D82)</f>
        <v>157917905</v>
      </c>
      <c r="I73" s="2">
        <f>+(I78+I80+I81+I82)-(E78+E80+E81+E82)</f>
        <v>278305076</v>
      </c>
      <c r="J73" s="2">
        <f t="shared" si="11"/>
        <v>-46022354</v>
      </c>
      <c r="K73" s="2">
        <f t="shared" si="11"/>
        <v>9438487</v>
      </c>
    </row>
    <row r="74" spans="1:11" ht="12.75" hidden="1">
      <c r="A74" s="2" t="s">
        <v>138</v>
      </c>
      <c r="B74" s="2">
        <f>+TREND(C74:E74)</f>
        <v>362132516.8333334</v>
      </c>
      <c r="C74" s="2">
        <f>+C73</f>
        <v>350447538</v>
      </c>
      <c r="D74" s="2">
        <f aca="true" t="shared" si="12" ref="D74:K74">+D73</f>
        <v>-38353447</v>
      </c>
      <c r="E74" s="2">
        <f t="shared" si="12"/>
        <v>-497264305</v>
      </c>
      <c r="F74" s="2">
        <f t="shared" si="12"/>
        <v>-230087804</v>
      </c>
      <c r="G74" s="2">
        <f t="shared" si="12"/>
        <v>-230087804</v>
      </c>
      <c r="H74" s="2">
        <f t="shared" si="12"/>
        <v>157917905</v>
      </c>
      <c r="I74" s="2">
        <f t="shared" si="12"/>
        <v>278305076</v>
      </c>
      <c r="J74" s="2">
        <f t="shared" si="12"/>
        <v>-46022354</v>
      </c>
      <c r="K74" s="2">
        <f t="shared" si="12"/>
        <v>9438487</v>
      </c>
    </row>
    <row r="75" spans="1:11" ht="12.75" hidden="1">
      <c r="A75" s="2" t="s">
        <v>139</v>
      </c>
      <c r="B75" s="2">
        <f>+B84-(((B80+B81+B78)*B70)-B79)</f>
        <v>-74915420.46644479</v>
      </c>
      <c r="C75" s="2">
        <f aca="true" t="shared" si="13" ref="C75:K75">+C84-(((C80+C81+C78)*C70)-C79)</f>
        <v>-13571289.515832007</v>
      </c>
      <c r="D75" s="2">
        <f t="shared" si="13"/>
        <v>-2061495.4756309986</v>
      </c>
      <c r="E75" s="2">
        <f t="shared" si="13"/>
        <v>0</v>
      </c>
      <c r="F75" s="2">
        <f t="shared" si="13"/>
        <v>0</v>
      </c>
      <c r="G75" s="2">
        <f t="shared" si="13"/>
        <v>0</v>
      </c>
      <c r="H75" s="2">
        <f t="shared" si="13"/>
        <v>98056195.16640675</v>
      </c>
      <c r="I75" s="2">
        <f t="shared" si="13"/>
        <v>139535015</v>
      </c>
      <c r="J75" s="2">
        <f t="shared" si="13"/>
        <v>112615514</v>
      </c>
      <c r="K75" s="2">
        <f t="shared" si="13"/>
        <v>117795827</v>
      </c>
    </row>
    <row r="76" spans="1:11" ht="12.75" hidden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2.75" hidden="1">
      <c r="A77" s="1" t="s">
        <v>66</v>
      </c>
      <c r="B77" s="3">
        <v>271286630</v>
      </c>
      <c r="C77" s="3">
        <v>341198657</v>
      </c>
      <c r="D77" s="3">
        <v>319605142</v>
      </c>
      <c r="E77" s="3">
        <v>426244638</v>
      </c>
      <c r="F77" s="3">
        <v>378154358</v>
      </c>
      <c r="G77" s="3">
        <v>378154358</v>
      </c>
      <c r="H77" s="3">
        <v>362574901</v>
      </c>
      <c r="I77" s="3">
        <v>415085703</v>
      </c>
      <c r="J77" s="3">
        <v>434179648</v>
      </c>
      <c r="K77" s="3">
        <v>454151909</v>
      </c>
    </row>
    <row r="78" spans="1:11" ht="12.75" hidden="1">
      <c r="A78" s="1" t="s">
        <v>67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2.75" hidden="1">
      <c r="A79" s="1" t="s">
        <v>68</v>
      </c>
      <c r="B79" s="3">
        <v>98995587</v>
      </c>
      <c r="C79" s="3">
        <v>404075899</v>
      </c>
      <c r="D79" s="3">
        <v>466233288</v>
      </c>
      <c r="E79" s="3">
        <v>0</v>
      </c>
      <c r="F79" s="3">
        <v>0</v>
      </c>
      <c r="G79" s="3">
        <v>0</v>
      </c>
      <c r="H79" s="3">
        <v>461672100</v>
      </c>
      <c r="I79" s="3">
        <v>107663015</v>
      </c>
      <c r="J79" s="3">
        <v>112615514</v>
      </c>
      <c r="K79" s="3">
        <v>117795827</v>
      </c>
    </row>
    <row r="80" spans="1:11" ht="12.75" hidden="1">
      <c r="A80" s="1" t="s">
        <v>69</v>
      </c>
      <c r="B80" s="3">
        <v>156973640</v>
      </c>
      <c r="C80" s="3">
        <v>252291126</v>
      </c>
      <c r="D80" s="3">
        <v>281456260</v>
      </c>
      <c r="E80" s="3">
        <v>-27098220</v>
      </c>
      <c r="F80" s="3">
        <v>240078281</v>
      </c>
      <c r="G80" s="3">
        <v>240078281</v>
      </c>
      <c r="H80" s="3">
        <v>418723408</v>
      </c>
      <c r="I80" s="3">
        <v>239768087</v>
      </c>
      <c r="J80" s="3">
        <v>193219550</v>
      </c>
      <c r="K80" s="3">
        <v>202107649</v>
      </c>
    </row>
    <row r="81" spans="1:11" ht="12.75" hidden="1">
      <c r="A81" s="1" t="s">
        <v>70</v>
      </c>
      <c r="B81" s="3">
        <v>1098354</v>
      </c>
      <c r="C81" s="3">
        <v>256228406</v>
      </c>
      <c r="D81" s="3">
        <v>188709825</v>
      </c>
      <c r="E81" s="3">
        <v>0</v>
      </c>
      <c r="F81" s="3">
        <v>0</v>
      </c>
      <c r="G81" s="3">
        <v>0</v>
      </c>
      <c r="H81" s="3">
        <v>209360582</v>
      </c>
      <c r="I81" s="3">
        <v>11438769</v>
      </c>
      <c r="J81" s="3">
        <v>11964952</v>
      </c>
      <c r="K81" s="3">
        <v>12515340</v>
      </c>
    </row>
    <row r="82" spans="1:11" ht="12.75" hidden="1">
      <c r="A82" s="1" t="s">
        <v>71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2.75" hidden="1">
      <c r="A83" s="1" t="s">
        <v>72</v>
      </c>
      <c r="B83" s="3">
        <v>298469893</v>
      </c>
      <c r="C83" s="3">
        <v>280226522</v>
      </c>
      <c r="D83" s="3">
        <v>318333086</v>
      </c>
      <c r="E83" s="3">
        <v>0</v>
      </c>
      <c r="F83" s="3">
        <v>0</v>
      </c>
      <c r="G83" s="3">
        <v>0</v>
      </c>
      <c r="H83" s="3">
        <v>209905049</v>
      </c>
      <c r="I83" s="3">
        <v>0</v>
      </c>
      <c r="J83" s="3">
        <v>0</v>
      </c>
      <c r="K83" s="3">
        <v>0</v>
      </c>
    </row>
    <row r="84" spans="1:11" ht="12.75" hidden="1">
      <c r="A84" s="1" t="s">
        <v>73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31872000</v>
      </c>
      <c r="J84" s="3">
        <v>0</v>
      </c>
      <c r="K84" s="3">
        <v>0</v>
      </c>
    </row>
    <row r="85" spans="1:11" ht="12.75" hidden="1">
      <c r="A85" s="1" t="s">
        <v>74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" customHeight="1">
      <c r="A1" s="109" t="s">
        <v>90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9</v>
      </c>
      <c r="D3" s="15" t="s">
        <v>9</v>
      </c>
      <c r="E3" s="13" t="s">
        <v>10</v>
      </c>
      <c r="F3" s="14" t="s">
        <v>11</v>
      </c>
      <c r="G3" s="15" t="s">
        <v>12</v>
      </c>
      <c r="H3" s="16" t="s">
        <v>13</v>
      </c>
      <c r="I3" s="13" t="s">
        <v>14</v>
      </c>
      <c r="J3" s="14" t="s">
        <v>15</v>
      </c>
      <c r="K3" s="15" t="s">
        <v>16</v>
      </c>
    </row>
    <row r="4" spans="1:11" ht="13.5">
      <c r="A4" s="17" t="s">
        <v>17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18</v>
      </c>
      <c r="B5" s="6">
        <v>134509006</v>
      </c>
      <c r="C5" s="6">
        <v>186066668</v>
      </c>
      <c r="D5" s="23">
        <v>168137458</v>
      </c>
      <c r="E5" s="24">
        <v>187837872</v>
      </c>
      <c r="F5" s="6">
        <v>198095306</v>
      </c>
      <c r="G5" s="25">
        <v>198095306</v>
      </c>
      <c r="H5" s="26">
        <v>208368185</v>
      </c>
      <c r="I5" s="24">
        <v>203303292</v>
      </c>
      <c r="J5" s="6">
        <v>212655216</v>
      </c>
      <c r="K5" s="25">
        <v>222862704</v>
      </c>
    </row>
    <row r="6" spans="1:11" ht="13.5">
      <c r="A6" s="22" t="s">
        <v>19</v>
      </c>
      <c r="B6" s="6">
        <v>298088023</v>
      </c>
      <c r="C6" s="6">
        <v>332945578</v>
      </c>
      <c r="D6" s="23">
        <v>365214658</v>
      </c>
      <c r="E6" s="24">
        <v>414783948</v>
      </c>
      <c r="F6" s="6">
        <v>384587508</v>
      </c>
      <c r="G6" s="25">
        <v>384587508</v>
      </c>
      <c r="H6" s="26">
        <v>383620555</v>
      </c>
      <c r="I6" s="24">
        <v>430646153</v>
      </c>
      <c r="J6" s="6">
        <v>450455904</v>
      </c>
      <c r="K6" s="25">
        <v>472077780</v>
      </c>
    </row>
    <row r="7" spans="1:11" ht="13.5">
      <c r="A7" s="22" t="s">
        <v>20</v>
      </c>
      <c r="B7" s="6">
        <v>15029028</v>
      </c>
      <c r="C7" s="6">
        <v>15236453</v>
      </c>
      <c r="D7" s="23">
        <v>14788169</v>
      </c>
      <c r="E7" s="24">
        <v>14422416</v>
      </c>
      <c r="F7" s="6">
        <v>18001502</v>
      </c>
      <c r="G7" s="25">
        <v>18001502</v>
      </c>
      <c r="H7" s="26">
        <v>18439770</v>
      </c>
      <c r="I7" s="24">
        <v>15009408</v>
      </c>
      <c r="J7" s="6">
        <v>15699840</v>
      </c>
      <c r="K7" s="25">
        <v>16453440</v>
      </c>
    </row>
    <row r="8" spans="1:11" ht="13.5">
      <c r="A8" s="22" t="s">
        <v>21</v>
      </c>
      <c r="B8" s="6">
        <v>177185072</v>
      </c>
      <c r="C8" s="6">
        <v>216862528</v>
      </c>
      <c r="D8" s="23">
        <v>230526684</v>
      </c>
      <c r="E8" s="24">
        <v>252459000</v>
      </c>
      <c r="F8" s="6">
        <v>255221204</v>
      </c>
      <c r="G8" s="25">
        <v>255221204</v>
      </c>
      <c r="H8" s="26">
        <v>252093066</v>
      </c>
      <c r="I8" s="24">
        <v>268563000</v>
      </c>
      <c r="J8" s="6">
        <v>276787752</v>
      </c>
      <c r="K8" s="25">
        <v>296580012</v>
      </c>
    </row>
    <row r="9" spans="1:11" ht="13.5">
      <c r="A9" s="22" t="s">
        <v>22</v>
      </c>
      <c r="B9" s="6">
        <v>25790621</v>
      </c>
      <c r="C9" s="6">
        <v>136871952</v>
      </c>
      <c r="D9" s="23">
        <v>58968979</v>
      </c>
      <c r="E9" s="24">
        <v>55307788</v>
      </c>
      <c r="F9" s="6">
        <v>53199656</v>
      </c>
      <c r="G9" s="25">
        <v>53199656</v>
      </c>
      <c r="H9" s="26">
        <v>110219500</v>
      </c>
      <c r="I9" s="24">
        <v>58681428</v>
      </c>
      <c r="J9" s="6">
        <v>61380792</v>
      </c>
      <c r="K9" s="25">
        <v>64327044</v>
      </c>
    </row>
    <row r="10" spans="1:11" ht="25.5">
      <c r="A10" s="27" t="s">
        <v>129</v>
      </c>
      <c r="B10" s="28">
        <f>SUM(B5:B9)</f>
        <v>650601750</v>
      </c>
      <c r="C10" s="29">
        <f aca="true" t="shared" si="0" ref="C10:K10">SUM(C5:C9)</f>
        <v>887983179</v>
      </c>
      <c r="D10" s="30">
        <f t="shared" si="0"/>
        <v>837635948</v>
      </c>
      <c r="E10" s="28">
        <f t="shared" si="0"/>
        <v>924811024</v>
      </c>
      <c r="F10" s="29">
        <f t="shared" si="0"/>
        <v>909105176</v>
      </c>
      <c r="G10" s="31">
        <f t="shared" si="0"/>
        <v>909105176</v>
      </c>
      <c r="H10" s="32">
        <f t="shared" si="0"/>
        <v>972741076</v>
      </c>
      <c r="I10" s="28">
        <f t="shared" si="0"/>
        <v>976203281</v>
      </c>
      <c r="J10" s="29">
        <f t="shared" si="0"/>
        <v>1016979504</v>
      </c>
      <c r="K10" s="31">
        <f t="shared" si="0"/>
        <v>1072300980</v>
      </c>
    </row>
    <row r="11" spans="1:11" ht="13.5">
      <c r="A11" s="22" t="s">
        <v>23</v>
      </c>
      <c r="B11" s="6">
        <v>212482749</v>
      </c>
      <c r="C11" s="6">
        <v>261595837</v>
      </c>
      <c r="D11" s="23">
        <v>316971654</v>
      </c>
      <c r="E11" s="24">
        <v>354515304</v>
      </c>
      <c r="F11" s="6">
        <v>349149925</v>
      </c>
      <c r="G11" s="25">
        <v>349149925</v>
      </c>
      <c r="H11" s="26">
        <v>324128682</v>
      </c>
      <c r="I11" s="24">
        <v>361383540</v>
      </c>
      <c r="J11" s="6">
        <v>386546232</v>
      </c>
      <c r="K11" s="25">
        <v>413569188</v>
      </c>
    </row>
    <row r="12" spans="1:11" ht="13.5">
      <c r="A12" s="22" t="s">
        <v>24</v>
      </c>
      <c r="B12" s="6">
        <v>19752349</v>
      </c>
      <c r="C12" s="6">
        <v>24350929</v>
      </c>
      <c r="D12" s="23">
        <v>25362872</v>
      </c>
      <c r="E12" s="24">
        <v>28413780</v>
      </c>
      <c r="F12" s="6">
        <v>28356845</v>
      </c>
      <c r="G12" s="25">
        <v>28356845</v>
      </c>
      <c r="H12" s="26">
        <v>26424600</v>
      </c>
      <c r="I12" s="24">
        <v>30447888</v>
      </c>
      <c r="J12" s="6">
        <v>32579244</v>
      </c>
      <c r="K12" s="25">
        <v>34859820</v>
      </c>
    </row>
    <row r="13" spans="1:11" ht="13.5">
      <c r="A13" s="22" t="s">
        <v>130</v>
      </c>
      <c r="B13" s="6">
        <v>105796989</v>
      </c>
      <c r="C13" s="6">
        <v>170882427</v>
      </c>
      <c r="D13" s="23">
        <v>120908154</v>
      </c>
      <c r="E13" s="24">
        <v>183174840</v>
      </c>
      <c r="F13" s="6">
        <v>149175085</v>
      </c>
      <c r="G13" s="25">
        <v>149175085</v>
      </c>
      <c r="H13" s="26">
        <v>120401612</v>
      </c>
      <c r="I13" s="24">
        <v>164101308</v>
      </c>
      <c r="J13" s="6">
        <v>171649980</v>
      </c>
      <c r="K13" s="25">
        <v>179889168</v>
      </c>
    </row>
    <row r="14" spans="1:11" ht="13.5">
      <c r="A14" s="22" t="s">
        <v>25</v>
      </c>
      <c r="B14" s="6">
        <v>499466</v>
      </c>
      <c r="C14" s="6">
        <v>617392</v>
      </c>
      <c r="D14" s="23">
        <v>478543</v>
      </c>
      <c r="E14" s="24">
        <v>430356</v>
      </c>
      <c r="F14" s="6">
        <v>431881</v>
      </c>
      <c r="G14" s="25">
        <v>431881</v>
      </c>
      <c r="H14" s="26">
        <v>427846</v>
      </c>
      <c r="I14" s="24">
        <v>569340</v>
      </c>
      <c r="J14" s="6">
        <v>595524</v>
      </c>
      <c r="K14" s="25">
        <v>624120</v>
      </c>
    </row>
    <row r="15" spans="1:11" ht="13.5">
      <c r="A15" s="22" t="s">
        <v>26</v>
      </c>
      <c r="B15" s="6">
        <v>178560755</v>
      </c>
      <c r="C15" s="6">
        <v>228604080</v>
      </c>
      <c r="D15" s="23">
        <v>255008938</v>
      </c>
      <c r="E15" s="24">
        <v>304695000</v>
      </c>
      <c r="F15" s="6">
        <v>274429103</v>
      </c>
      <c r="G15" s="25">
        <v>274429103</v>
      </c>
      <c r="H15" s="26">
        <v>265327369</v>
      </c>
      <c r="I15" s="24">
        <v>313282764</v>
      </c>
      <c r="J15" s="6">
        <v>328284924</v>
      </c>
      <c r="K15" s="25">
        <v>356339100</v>
      </c>
    </row>
    <row r="16" spans="1:11" ht="13.5">
      <c r="A16" s="22" t="s">
        <v>21</v>
      </c>
      <c r="B16" s="6">
        <v>0</v>
      </c>
      <c r="C16" s="6">
        <v>9121990</v>
      </c>
      <c r="D16" s="23">
        <v>8221787</v>
      </c>
      <c r="E16" s="24">
        <v>8964000</v>
      </c>
      <c r="F16" s="6">
        <v>9560000</v>
      </c>
      <c r="G16" s="25">
        <v>9560000</v>
      </c>
      <c r="H16" s="26">
        <v>9461441</v>
      </c>
      <c r="I16" s="24">
        <v>10028436</v>
      </c>
      <c r="J16" s="6">
        <v>10489752</v>
      </c>
      <c r="K16" s="25">
        <v>10993260</v>
      </c>
    </row>
    <row r="17" spans="1:11" ht="13.5">
      <c r="A17" s="22" t="s">
        <v>27</v>
      </c>
      <c r="B17" s="6">
        <v>244983299</v>
      </c>
      <c r="C17" s="6">
        <v>192736550</v>
      </c>
      <c r="D17" s="23">
        <v>219943879</v>
      </c>
      <c r="E17" s="24">
        <v>191226239</v>
      </c>
      <c r="F17" s="6">
        <v>259387185</v>
      </c>
      <c r="G17" s="25">
        <v>259387185</v>
      </c>
      <c r="H17" s="26">
        <v>157581740</v>
      </c>
      <c r="I17" s="24">
        <v>224180400</v>
      </c>
      <c r="J17" s="6">
        <v>235524108</v>
      </c>
      <c r="K17" s="25">
        <v>244239768</v>
      </c>
    </row>
    <row r="18" spans="1:11" ht="13.5">
      <c r="A18" s="33" t="s">
        <v>28</v>
      </c>
      <c r="B18" s="34">
        <f>SUM(B11:B17)</f>
        <v>762075607</v>
      </c>
      <c r="C18" s="35">
        <f aca="true" t="shared" si="1" ref="C18:K18">SUM(C11:C17)</f>
        <v>887909205</v>
      </c>
      <c r="D18" s="36">
        <f t="shared" si="1"/>
        <v>946895827</v>
      </c>
      <c r="E18" s="34">
        <f t="shared" si="1"/>
        <v>1071419519</v>
      </c>
      <c r="F18" s="35">
        <f t="shared" si="1"/>
        <v>1070490024</v>
      </c>
      <c r="G18" s="37">
        <f t="shared" si="1"/>
        <v>1070490024</v>
      </c>
      <c r="H18" s="38">
        <f t="shared" si="1"/>
        <v>903753290</v>
      </c>
      <c r="I18" s="34">
        <f t="shared" si="1"/>
        <v>1103993676</v>
      </c>
      <c r="J18" s="35">
        <f t="shared" si="1"/>
        <v>1165669764</v>
      </c>
      <c r="K18" s="37">
        <f t="shared" si="1"/>
        <v>1240514424</v>
      </c>
    </row>
    <row r="19" spans="1:11" ht="13.5">
      <c r="A19" s="33" t="s">
        <v>29</v>
      </c>
      <c r="B19" s="39">
        <f>+B10-B18</f>
        <v>-111473857</v>
      </c>
      <c r="C19" s="40">
        <f aca="true" t="shared" si="2" ref="C19:K19">+C10-C18</f>
        <v>73974</v>
      </c>
      <c r="D19" s="41">
        <f t="shared" si="2"/>
        <v>-109259879</v>
      </c>
      <c r="E19" s="39">
        <f t="shared" si="2"/>
        <v>-146608495</v>
      </c>
      <c r="F19" s="40">
        <f t="shared" si="2"/>
        <v>-161384848</v>
      </c>
      <c r="G19" s="42">
        <f t="shared" si="2"/>
        <v>-161384848</v>
      </c>
      <c r="H19" s="43">
        <f t="shared" si="2"/>
        <v>68987786</v>
      </c>
      <c r="I19" s="39">
        <f t="shared" si="2"/>
        <v>-127790395</v>
      </c>
      <c r="J19" s="40">
        <f t="shared" si="2"/>
        <v>-148690260</v>
      </c>
      <c r="K19" s="42">
        <f t="shared" si="2"/>
        <v>-168213444</v>
      </c>
    </row>
    <row r="20" spans="1:11" ht="25.5">
      <c r="A20" s="44" t="s">
        <v>30</v>
      </c>
      <c r="B20" s="45">
        <v>120353000</v>
      </c>
      <c r="C20" s="46">
        <v>65958725</v>
      </c>
      <c r="D20" s="47">
        <v>67812383</v>
      </c>
      <c r="E20" s="45">
        <v>71083020</v>
      </c>
      <c r="F20" s="46">
        <v>94243016</v>
      </c>
      <c r="G20" s="48">
        <v>94243016</v>
      </c>
      <c r="H20" s="49">
        <v>79393183</v>
      </c>
      <c r="I20" s="45">
        <v>62214012</v>
      </c>
      <c r="J20" s="46">
        <v>73708920</v>
      </c>
      <c r="K20" s="48">
        <v>80181000</v>
      </c>
    </row>
    <row r="21" spans="1:11" ht="63.75">
      <c r="A21" s="50" t="s">
        <v>131</v>
      </c>
      <c r="B21" s="51">
        <v>0</v>
      </c>
      <c r="C21" s="52">
        <v>0</v>
      </c>
      <c r="D21" s="53">
        <v>656048</v>
      </c>
      <c r="E21" s="51">
        <v>0</v>
      </c>
      <c r="F21" s="52">
        <v>180000</v>
      </c>
      <c r="G21" s="54">
        <v>180000</v>
      </c>
      <c r="H21" s="55">
        <v>146258</v>
      </c>
      <c r="I21" s="51">
        <v>0</v>
      </c>
      <c r="J21" s="52">
        <v>0</v>
      </c>
      <c r="K21" s="54">
        <v>2000004</v>
      </c>
    </row>
    <row r="22" spans="1:11" ht="25.5">
      <c r="A22" s="56" t="s">
        <v>132</v>
      </c>
      <c r="B22" s="57">
        <f>SUM(B19:B21)</f>
        <v>8879143</v>
      </c>
      <c r="C22" s="58">
        <f aca="true" t="shared" si="3" ref="C22:K22">SUM(C19:C21)</f>
        <v>66032699</v>
      </c>
      <c r="D22" s="59">
        <f t="shared" si="3"/>
        <v>-40791448</v>
      </c>
      <c r="E22" s="57">
        <f t="shared" si="3"/>
        <v>-75525475</v>
      </c>
      <c r="F22" s="58">
        <f t="shared" si="3"/>
        <v>-66961832</v>
      </c>
      <c r="G22" s="60">
        <f t="shared" si="3"/>
        <v>-66961832</v>
      </c>
      <c r="H22" s="61">
        <f t="shared" si="3"/>
        <v>148527227</v>
      </c>
      <c r="I22" s="57">
        <f t="shared" si="3"/>
        <v>-65576383</v>
      </c>
      <c r="J22" s="58">
        <f t="shared" si="3"/>
        <v>-74981340</v>
      </c>
      <c r="K22" s="60">
        <f t="shared" si="3"/>
        <v>-86032440</v>
      </c>
    </row>
    <row r="23" spans="1:11" ht="13.5">
      <c r="A23" s="50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62" t="s">
        <v>32</v>
      </c>
      <c r="B24" s="39">
        <f>SUM(B22:B23)</f>
        <v>8879143</v>
      </c>
      <c r="C24" s="40">
        <f aca="true" t="shared" si="4" ref="C24:K24">SUM(C22:C23)</f>
        <v>66032699</v>
      </c>
      <c r="D24" s="41">
        <f t="shared" si="4"/>
        <v>-40791448</v>
      </c>
      <c r="E24" s="39">
        <f t="shared" si="4"/>
        <v>-75525475</v>
      </c>
      <c r="F24" s="40">
        <f t="shared" si="4"/>
        <v>-66961832</v>
      </c>
      <c r="G24" s="42">
        <f t="shared" si="4"/>
        <v>-66961832</v>
      </c>
      <c r="H24" s="43">
        <f t="shared" si="4"/>
        <v>148527227</v>
      </c>
      <c r="I24" s="39">
        <f t="shared" si="4"/>
        <v>-65576383</v>
      </c>
      <c r="J24" s="40">
        <f t="shared" si="4"/>
        <v>-74981340</v>
      </c>
      <c r="K24" s="42">
        <f t="shared" si="4"/>
        <v>-86032440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64" t="s">
        <v>133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3.5">
      <c r="A27" s="33" t="s">
        <v>33</v>
      </c>
      <c r="B27" s="7">
        <v>253489421</v>
      </c>
      <c r="C27" s="7">
        <v>25605704</v>
      </c>
      <c r="D27" s="69">
        <v>114401913</v>
      </c>
      <c r="E27" s="70">
        <v>89083044</v>
      </c>
      <c r="F27" s="7">
        <v>105003385</v>
      </c>
      <c r="G27" s="71">
        <v>105003385</v>
      </c>
      <c r="H27" s="72">
        <v>78861326</v>
      </c>
      <c r="I27" s="70">
        <v>76301520</v>
      </c>
      <c r="J27" s="7">
        <v>76199004</v>
      </c>
      <c r="K27" s="71">
        <v>79002996</v>
      </c>
    </row>
    <row r="28" spans="1:11" ht="13.5">
      <c r="A28" s="73" t="s">
        <v>34</v>
      </c>
      <c r="B28" s="6">
        <v>181252957</v>
      </c>
      <c r="C28" s="6">
        <v>0</v>
      </c>
      <c r="D28" s="23">
        <v>439285</v>
      </c>
      <c r="E28" s="24">
        <v>71083056</v>
      </c>
      <c r="F28" s="6">
        <v>94423000</v>
      </c>
      <c r="G28" s="25">
        <v>94423000</v>
      </c>
      <c r="H28" s="26">
        <v>71269800</v>
      </c>
      <c r="I28" s="24">
        <v>62214012</v>
      </c>
      <c r="J28" s="6">
        <v>76199004</v>
      </c>
      <c r="K28" s="25">
        <v>79002996</v>
      </c>
    </row>
    <row r="29" spans="1:11" ht="13.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3.5">
      <c r="A30" s="22" t="s">
        <v>35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36</v>
      </c>
      <c r="B31" s="6">
        <v>72236464</v>
      </c>
      <c r="C31" s="6">
        <v>0</v>
      </c>
      <c r="D31" s="23">
        <v>1259219</v>
      </c>
      <c r="E31" s="24">
        <v>17999988</v>
      </c>
      <c r="F31" s="6">
        <v>10580385</v>
      </c>
      <c r="G31" s="25">
        <v>10580385</v>
      </c>
      <c r="H31" s="26">
        <v>7227516</v>
      </c>
      <c r="I31" s="24">
        <v>14087508</v>
      </c>
      <c r="J31" s="6">
        <v>0</v>
      </c>
      <c r="K31" s="25">
        <v>0</v>
      </c>
    </row>
    <row r="32" spans="1:11" ht="13.5">
      <c r="A32" s="33" t="s">
        <v>37</v>
      </c>
      <c r="B32" s="7">
        <f>SUM(B28:B31)</f>
        <v>253489421</v>
      </c>
      <c r="C32" s="7">
        <f aca="true" t="shared" si="5" ref="C32:K32">SUM(C28:C31)</f>
        <v>0</v>
      </c>
      <c r="D32" s="69">
        <f t="shared" si="5"/>
        <v>1698504</v>
      </c>
      <c r="E32" s="70">
        <f t="shared" si="5"/>
        <v>89083044</v>
      </c>
      <c r="F32" s="7">
        <f t="shared" si="5"/>
        <v>105003385</v>
      </c>
      <c r="G32" s="71">
        <f t="shared" si="5"/>
        <v>105003385</v>
      </c>
      <c r="H32" s="72">
        <f t="shared" si="5"/>
        <v>78497316</v>
      </c>
      <c r="I32" s="70">
        <f t="shared" si="5"/>
        <v>76301520</v>
      </c>
      <c r="J32" s="7">
        <f t="shared" si="5"/>
        <v>76199004</v>
      </c>
      <c r="K32" s="71">
        <f t="shared" si="5"/>
        <v>79002996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3.5">
      <c r="A34" s="64" t="s">
        <v>38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3.5">
      <c r="A35" s="22" t="s">
        <v>39</v>
      </c>
      <c r="B35" s="6">
        <v>463279646</v>
      </c>
      <c r="C35" s="6">
        <v>573685973</v>
      </c>
      <c r="D35" s="23">
        <v>755779822</v>
      </c>
      <c r="E35" s="24">
        <v>28509425</v>
      </c>
      <c r="F35" s="6">
        <v>-10857517</v>
      </c>
      <c r="G35" s="25">
        <v>-10857517</v>
      </c>
      <c r="H35" s="26">
        <v>1072399990</v>
      </c>
      <c r="I35" s="24">
        <v>771837167</v>
      </c>
      <c r="J35" s="6">
        <v>874234812</v>
      </c>
      <c r="K35" s="25">
        <v>982904379</v>
      </c>
    </row>
    <row r="36" spans="1:11" ht="13.5">
      <c r="A36" s="22" t="s">
        <v>40</v>
      </c>
      <c r="B36" s="6">
        <v>2170428544</v>
      </c>
      <c r="C36" s="6">
        <v>2165512759</v>
      </c>
      <c r="D36" s="23">
        <v>2098745383</v>
      </c>
      <c r="E36" s="24">
        <v>-94091796</v>
      </c>
      <c r="F36" s="6">
        <v>-45051700</v>
      </c>
      <c r="G36" s="25">
        <v>-45051700</v>
      </c>
      <c r="H36" s="26">
        <v>2068357874</v>
      </c>
      <c r="I36" s="24">
        <v>1842364812</v>
      </c>
      <c r="J36" s="6">
        <v>1745948253</v>
      </c>
      <c r="K36" s="25">
        <v>1644050157</v>
      </c>
    </row>
    <row r="37" spans="1:11" ht="13.5">
      <c r="A37" s="22" t="s">
        <v>41</v>
      </c>
      <c r="B37" s="6">
        <v>219340604</v>
      </c>
      <c r="C37" s="6">
        <v>249861199</v>
      </c>
      <c r="D37" s="23">
        <v>348211640</v>
      </c>
      <c r="E37" s="24">
        <v>6705696</v>
      </c>
      <c r="F37" s="6">
        <v>8212876</v>
      </c>
      <c r="G37" s="25">
        <v>8212876</v>
      </c>
      <c r="H37" s="26">
        <v>457154542</v>
      </c>
      <c r="I37" s="24">
        <v>340338068</v>
      </c>
      <c r="J37" s="6">
        <v>382169451</v>
      </c>
      <c r="K37" s="25">
        <v>477053180</v>
      </c>
    </row>
    <row r="38" spans="1:11" ht="13.5">
      <c r="A38" s="22" t="s">
        <v>42</v>
      </c>
      <c r="B38" s="6">
        <v>87376471</v>
      </c>
      <c r="C38" s="6">
        <v>95859103</v>
      </c>
      <c r="D38" s="23">
        <v>134471349</v>
      </c>
      <c r="E38" s="24">
        <v>3237408</v>
      </c>
      <c r="F38" s="6">
        <v>2839739</v>
      </c>
      <c r="G38" s="25">
        <v>2839739</v>
      </c>
      <c r="H38" s="26">
        <v>138327558</v>
      </c>
      <c r="I38" s="24">
        <v>141760437</v>
      </c>
      <c r="J38" s="6">
        <v>139899431</v>
      </c>
      <c r="K38" s="25">
        <v>137819609</v>
      </c>
    </row>
    <row r="39" spans="1:11" ht="13.5">
      <c r="A39" s="22" t="s">
        <v>43</v>
      </c>
      <c r="B39" s="6">
        <v>2326991115</v>
      </c>
      <c r="C39" s="6">
        <v>2327445740</v>
      </c>
      <c r="D39" s="23">
        <v>2412633658</v>
      </c>
      <c r="E39" s="24">
        <v>0</v>
      </c>
      <c r="F39" s="6">
        <v>-66961832</v>
      </c>
      <c r="G39" s="25">
        <v>-66961832</v>
      </c>
      <c r="H39" s="26">
        <v>2396748541</v>
      </c>
      <c r="I39" s="24">
        <v>2132103474</v>
      </c>
      <c r="J39" s="6">
        <v>2098114182</v>
      </c>
      <c r="K39" s="25">
        <v>2012081747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64" t="s">
        <v>44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3.5">
      <c r="A42" s="22" t="s">
        <v>45</v>
      </c>
      <c r="B42" s="6">
        <v>216177083</v>
      </c>
      <c r="C42" s="6">
        <v>732351251</v>
      </c>
      <c r="D42" s="23">
        <v>1614178220</v>
      </c>
      <c r="E42" s="24">
        <v>883339836</v>
      </c>
      <c r="F42" s="6">
        <v>874875570</v>
      </c>
      <c r="G42" s="25">
        <v>874875570</v>
      </c>
      <c r="H42" s="26">
        <v>1583218146</v>
      </c>
      <c r="I42" s="24">
        <v>184506981</v>
      </c>
      <c r="J42" s="6">
        <v>204850050</v>
      </c>
      <c r="K42" s="25">
        <v>192120409</v>
      </c>
    </row>
    <row r="43" spans="1:11" ht="13.5">
      <c r="A43" s="22" t="s">
        <v>46</v>
      </c>
      <c r="B43" s="6">
        <v>-185527664</v>
      </c>
      <c r="C43" s="6">
        <v>-73231772</v>
      </c>
      <c r="D43" s="23">
        <v>-84669393</v>
      </c>
      <c r="E43" s="24">
        <v>-89083044</v>
      </c>
      <c r="F43" s="6">
        <v>-104823385</v>
      </c>
      <c r="G43" s="25">
        <v>-104823385</v>
      </c>
      <c r="H43" s="26">
        <v>-63256050</v>
      </c>
      <c r="I43" s="24">
        <v>-72901516</v>
      </c>
      <c r="J43" s="6">
        <v>-75148991</v>
      </c>
      <c r="K43" s="25">
        <v>-69162196</v>
      </c>
    </row>
    <row r="44" spans="1:11" ht="13.5">
      <c r="A44" s="22" t="s">
        <v>47</v>
      </c>
      <c r="B44" s="6">
        <v>-453646</v>
      </c>
      <c r="C44" s="6">
        <v>17911406</v>
      </c>
      <c r="D44" s="23">
        <v>4368686</v>
      </c>
      <c r="E44" s="24">
        <v>-22280092</v>
      </c>
      <c r="F44" s="6">
        <v>-22280092</v>
      </c>
      <c r="G44" s="25">
        <v>-22280092</v>
      </c>
      <c r="H44" s="26">
        <v>22313740</v>
      </c>
      <c r="I44" s="24">
        <v>20212220</v>
      </c>
      <c r="J44" s="6">
        <v>988452</v>
      </c>
      <c r="K44" s="25">
        <v>1194775</v>
      </c>
    </row>
    <row r="45" spans="1:11" ht="13.5">
      <c r="A45" s="33" t="s">
        <v>48</v>
      </c>
      <c r="B45" s="7">
        <v>263813123</v>
      </c>
      <c r="C45" s="7">
        <v>939236744</v>
      </c>
      <c r="D45" s="69">
        <v>1808143441</v>
      </c>
      <c r="E45" s="70">
        <v>772379300</v>
      </c>
      <c r="F45" s="7">
        <v>747772093</v>
      </c>
      <c r="G45" s="71">
        <v>747772093</v>
      </c>
      <c r="H45" s="72">
        <v>1843987915</v>
      </c>
      <c r="I45" s="70">
        <v>402907745</v>
      </c>
      <c r="J45" s="7">
        <v>441115672</v>
      </c>
      <c r="K45" s="71">
        <v>471506176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64" t="s">
        <v>49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3.5">
      <c r="A48" s="22" t="s">
        <v>50</v>
      </c>
      <c r="B48" s="6">
        <v>262207857</v>
      </c>
      <c r="C48" s="6">
        <v>274265924</v>
      </c>
      <c r="D48" s="23">
        <v>301121109</v>
      </c>
      <c r="E48" s="24">
        <v>15560557</v>
      </c>
      <c r="F48" s="6">
        <v>-10834556</v>
      </c>
      <c r="G48" s="25">
        <v>-10834556</v>
      </c>
      <c r="H48" s="26">
        <v>372167656</v>
      </c>
      <c r="I48" s="24">
        <v>310423385</v>
      </c>
      <c r="J48" s="6">
        <v>347352809</v>
      </c>
      <c r="K48" s="25">
        <v>386294355</v>
      </c>
    </row>
    <row r="49" spans="1:11" ht="13.5">
      <c r="A49" s="22" t="s">
        <v>51</v>
      </c>
      <c r="B49" s="6">
        <f>+B75</f>
        <v>57315186.193651915</v>
      </c>
      <c r="C49" s="6">
        <f aca="true" t="shared" si="6" ref="C49:K49">+C75</f>
        <v>-18787414.906393707</v>
      </c>
      <c r="D49" s="23">
        <f t="shared" si="6"/>
        <v>-67734253.45469713</v>
      </c>
      <c r="E49" s="24">
        <f t="shared" si="6"/>
        <v>1246273.680603668</v>
      </c>
      <c r="F49" s="6">
        <f t="shared" si="6"/>
        <v>124703379.82462029</v>
      </c>
      <c r="G49" s="25">
        <f t="shared" si="6"/>
        <v>124703379.82462029</v>
      </c>
      <c r="H49" s="26">
        <f t="shared" si="6"/>
        <v>-54170224.554217815</v>
      </c>
      <c r="I49" s="24">
        <f t="shared" si="6"/>
        <v>189669892.12615305</v>
      </c>
      <c r="J49" s="6">
        <f t="shared" si="6"/>
        <v>11537602.735706866</v>
      </c>
      <c r="K49" s="25">
        <f t="shared" si="6"/>
        <v>26743437.611382306</v>
      </c>
    </row>
    <row r="50" spans="1:11" ht="13.5">
      <c r="A50" s="33" t="s">
        <v>52</v>
      </c>
      <c r="B50" s="7">
        <f>+B48-B49</f>
        <v>204892670.8063481</v>
      </c>
      <c r="C50" s="7">
        <f aca="true" t="shared" si="7" ref="C50:K50">+C48-C49</f>
        <v>293053338.9063937</v>
      </c>
      <c r="D50" s="69">
        <f t="shared" si="7"/>
        <v>368855362.45469713</v>
      </c>
      <c r="E50" s="70">
        <f t="shared" si="7"/>
        <v>14314283.319396332</v>
      </c>
      <c r="F50" s="7">
        <f t="shared" si="7"/>
        <v>-135537935.8246203</v>
      </c>
      <c r="G50" s="71">
        <f t="shared" si="7"/>
        <v>-135537935.8246203</v>
      </c>
      <c r="H50" s="72">
        <f t="shared" si="7"/>
        <v>426337880.5542178</v>
      </c>
      <c r="I50" s="70">
        <f t="shared" si="7"/>
        <v>120753492.87384695</v>
      </c>
      <c r="J50" s="7">
        <f t="shared" si="7"/>
        <v>335815206.26429313</v>
      </c>
      <c r="K50" s="71">
        <f t="shared" si="7"/>
        <v>359550917.3886177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3.5">
      <c r="A52" s="64" t="s">
        <v>53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54</v>
      </c>
      <c r="B53" s="6">
        <v>1960743149</v>
      </c>
      <c r="C53" s="6">
        <v>2102134357</v>
      </c>
      <c r="D53" s="23">
        <v>2015990476</v>
      </c>
      <c r="E53" s="24">
        <v>-94091796</v>
      </c>
      <c r="F53" s="6">
        <v>-45051700</v>
      </c>
      <c r="G53" s="25">
        <v>-45051700</v>
      </c>
      <c r="H53" s="26">
        <v>1991224908</v>
      </c>
      <c r="I53" s="24">
        <v>1759609904</v>
      </c>
      <c r="J53" s="6">
        <v>1663193345</v>
      </c>
      <c r="K53" s="25">
        <v>1561295249</v>
      </c>
    </row>
    <row r="54" spans="1:11" ht="13.5">
      <c r="A54" s="22" t="s">
        <v>55</v>
      </c>
      <c r="B54" s="6">
        <v>105796989</v>
      </c>
      <c r="C54" s="6">
        <v>0</v>
      </c>
      <c r="D54" s="23">
        <v>118236988</v>
      </c>
      <c r="E54" s="24">
        <v>180729084</v>
      </c>
      <c r="F54" s="6">
        <v>147281576</v>
      </c>
      <c r="G54" s="25">
        <v>147281576</v>
      </c>
      <c r="H54" s="26">
        <v>104784919</v>
      </c>
      <c r="I54" s="24">
        <v>162009732</v>
      </c>
      <c r="J54" s="6">
        <v>169462188</v>
      </c>
      <c r="K54" s="25">
        <v>177596364</v>
      </c>
    </row>
    <row r="55" spans="1:11" ht="13.5">
      <c r="A55" s="22" t="s">
        <v>56</v>
      </c>
      <c r="B55" s="6">
        <v>0</v>
      </c>
      <c r="C55" s="6">
        <v>36974201</v>
      </c>
      <c r="D55" s="23">
        <v>48324186</v>
      </c>
      <c r="E55" s="24">
        <v>1549968</v>
      </c>
      <c r="F55" s="6">
        <v>5994624</v>
      </c>
      <c r="G55" s="25">
        <v>5994624</v>
      </c>
      <c r="H55" s="26">
        <v>3329338</v>
      </c>
      <c r="I55" s="24">
        <v>1369956</v>
      </c>
      <c r="J55" s="6">
        <v>600000</v>
      </c>
      <c r="K55" s="25">
        <v>0</v>
      </c>
    </row>
    <row r="56" spans="1:11" ht="13.5">
      <c r="A56" s="22" t="s">
        <v>57</v>
      </c>
      <c r="B56" s="6">
        <v>0</v>
      </c>
      <c r="C56" s="6">
        <v>68380523</v>
      </c>
      <c r="D56" s="23">
        <v>79492632</v>
      </c>
      <c r="E56" s="24">
        <v>90704364</v>
      </c>
      <c r="F56" s="6">
        <v>89909085</v>
      </c>
      <c r="G56" s="25">
        <v>89909085</v>
      </c>
      <c r="H56" s="26">
        <v>81995668</v>
      </c>
      <c r="I56" s="24">
        <v>85360716</v>
      </c>
      <c r="J56" s="6">
        <v>89445084</v>
      </c>
      <c r="K56" s="25">
        <v>94616592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3.5">
      <c r="A58" s="64" t="s">
        <v>58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3.5">
      <c r="A59" s="90" t="s">
        <v>59</v>
      </c>
      <c r="B59" s="6">
        <v>0</v>
      </c>
      <c r="C59" s="6">
        <v>0</v>
      </c>
      <c r="D59" s="23">
        <v>0</v>
      </c>
      <c r="E59" s="24">
        <v>8964000</v>
      </c>
      <c r="F59" s="6">
        <v>8964000</v>
      </c>
      <c r="G59" s="25">
        <v>8964000</v>
      </c>
      <c r="H59" s="26">
        <v>9560000</v>
      </c>
      <c r="I59" s="24">
        <v>11078436</v>
      </c>
      <c r="J59" s="6">
        <v>11588052</v>
      </c>
      <c r="K59" s="25">
        <v>12144276</v>
      </c>
    </row>
    <row r="60" spans="1:11" ht="13.5">
      <c r="A60" s="90" t="s">
        <v>60</v>
      </c>
      <c r="B60" s="6">
        <v>0</v>
      </c>
      <c r="C60" s="6">
        <v>7492592</v>
      </c>
      <c r="D60" s="23">
        <v>2268603</v>
      </c>
      <c r="E60" s="24">
        <v>0</v>
      </c>
      <c r="F60" s="6">
        <v>0</v>
      </c>
      <c r="G60" s="25">
        <v>0</v>
      </c>
      <c r="H60" s="26">
        <v>1000000</v>
      </c>
      <c r="I60" s="24">
        <v>2100000</v>
      </c>
      <c r="J60" s="6">
        <v>2196600</v>
      </c>
      <c r="K60" s="25">
        <v>2302032</v>
      </c>
    </row>
    <row r="61" spans="1:11" ht="13.5">
      <c r="A61" s="91" t="s">
        <v>61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3.5">
      <c r="A62" s="96" t="s">
        <v>62</v>
      </c>
      <c r="B62" s="97">
        <v>0</v>
      </c>
      <c r="C62" s="98">
        <v>0</v>
      </c>
      <c r="D62" s="99">
        <v>0</v>
      </c>
      <c r="E62" s="97">
        <v>0</v>
      </c>
      <c r="F62" s="98">
        <v>0</v>
      </c>
      <c r="G62" s="99">
        <v>0</v>
      </c>
      <c r="H62" s="100">
        <v>0</v>
      </c>
      <c r="I62" s="97">
        <v>6924</v>
      </c>
      <c r="J62" s="98">
        <v>6924</v>
      </c>
      <c r="K62" s="99">
        <v>6924</v>
      </c>
    </row>
    <row r="63" spans="1:11" ht="13.5">
      <c r="A63" s="96" t="s">
        <v>63</v>
      </c>
      <c r="B63" s="97">
        <v>0</v>
      </c>
      <c r="C63" s="98">
        <v>0</v>
      </c>
      <c r="D63" s="99">
        <v>0</v>
      </c>
      <c r="E63" s="97">
        <v>0</v>
      </c>
      <c r="F63" s="98">
        <v>0</v>
      </c>
      <c r="G63" s="99">
        <v>0</v>
      </c>
      <c r="H63" s="100">
        <v>0</v>
      </c>
      <c r="I63" s="97">
        <v>4889</v>
      </c>
      <c r="J63" s="98">
        <v>4889</v>
      </c>
      <c r="K63" s="99">
        <v>4889</v>
      </c>
    </row>
    <row r="64" spans="1:11" ht="13.5">
      <c r="A64" s="96" t="s">
        <v>64</v>
      </c>
      <c r="B64" s="97">
        <v>0</v>
      </c>
      <c r="C64" s="98">
        <v>0</v>
      </c>
      <c r="D64" s="99">
        <v>0</v>
      </c>
      <c r="E64" s="97">
        <v>0</v>
      </c>
      <c r="F64" s="98">
        <v>0</v>
      </c>
      <c r="G64" s="99">
        <v>0</v>
      </c>
      <c r="H64" s="100">
        <v>0</v>
      </c>
      <c r="I64" s="97">
        <v>2023</v>
      </c>
      <c r="J64" s="98">
        <v>2023</v>
      </c>
      <c r="K64" s="99">
        <v>2023</v>
      </c>
    </row>
    <row r="65" spans="1:11" ht="13.5">
      <c r="A65" s="96" t="s">
        <v>65</v>
      </c>
      <c r="B65" s="97">
        <v>0</v>
      </c>
      <c r="C65" s="98">
        <v>0</v>
      </c>
      <c r="D65" s="99">
        <v>0</v>
      </c>
      <c r="E65" s="97">
        <v>0</v>
      </c>
      <c r="F65" s="98">
        <v>0</v>
      </c>
      <c r="G65" s="99">
        <v>0</v>
      </c>
      <c r="H65" s="100">
        <v>0</v>
      </c>
      <c r="I65" s="97">
        <v>26223</v>
      </c>
      <c r="J65" s="98">
        <v>26223</v>
      </c>
      <c r="K65" s="99">
        <v>26223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3.5">
      <c r="A67" s="105"/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3.5">
      <c r="A68" s="107"/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3.5">
      <c r="A69" s="108"/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3.5" hidden="1">
      <c r="A70" s="4" t="s">
        <v>134</v>
      </c>
      <c r="B70" s="5">
        <f>IF(ISERROR(B71/B72),0,(B71/B72))</f>
        <v>0.8975801904982704</v>
      </c>
      <c r="C70" s="5">
        <f aca="true" t="shared" si="8" ref="C70:K70">IF(ISERROR(C71/C72),0,(C71/C72))</f>
        <v>0.9107162772636708</v>
      </c>
      <c r="D70" s="5">
        <f t="shared" si="8"/>
        <v>1.1981388004422113</v>
      </c>
      <c r="E70" s="5">
        <f t="shared" si="8"/>
        <v>0.9117325736095285</v>
      </c>
      <c r="F70" s="5">
        <f t="shared" si="8"/>
        <v>0.8858354112166377</v>
      </c>
      <c r="G70" s="5">
        <f t="shared" si="8"/>
        <v>0.8858354112166377</v>
      </c>
      <c r="H70" s="5">
        <f t="shared" si="8"/>
        <v>1.1737852637440866</v>
      </c>
      <c r="I70" s="5">
        <f t="shared" si="8"/>
        <v>1.012164887964041</v>
      </c>
      <c r="J70" s="5">
        <f t="shared" si="8"/>
        <v>1.0122441474942807</v>
      </c>
      <c r="K70" s="5">
        <f t="shared" si="8"/>
        <v>1.0125248141016816</v>
      </c>
    </row>
    <row r="71" spans="1:11" ht="12.75" hidden="1">
      <c r="A71" s="2" t="s">
        <v>135</v>
      </c>
      <c r="B71" s="2">
        <f>+B83</f>
        <v>408712822</v>
      </c>
      <c r="C71" s="2">
        <f aca="true" t="shared" si="9" ref="C71:K71">+C83</f>
        <v>512050848</v>
      </c>
      <c r="D71" s="2">
        <f t="shared" si="9"/>
        <v>700846089</v>
      </c>
      <c r="E71" s="2">
        <f t="shared" si="9"/>
        <v>594092268</v>
      </c>
      <c r="F71" s="2">
        <f t="shared" si="9"/>
        <v>556681268</v>
      </c>
      <c r="G71" s="2">
        <f t="shared" si="9"/>
        <v>556681268</v>
      </c>
      <c r="H71" s="2">
        <f t="shared" si="9"/>
        <v>757738367</v>
      </c>
      <c r="I71" s="2">
        <f t="shared" si="9"/>
        <v>693131241</v>
      </c>
      <c r="J71" s="2">
        <f t="shared" si="9"/>
        <v>725072066</v>
      </c>
      <c r="K71" s="2">
        <f t="shared" si="9"/>
        <v>760086214</v>
      </c>
    </row>
    <row r="72" spans="1:11" ht="12.75" hidden="1">
      <c r="A72" s="2" t="s">
        <v>136</v>
      </c>
      <c r="B72" s="2">
        <f>+B77</f>
        <v>455349646</v>
      </c>
      <c r="C72" s="2">
        <f aca="true" t="shared" si="10" ref="C72:K72">+C77</f>
        <v>562250682</v>
      </c>
      <c r="D72" s="2">
        <f t="shared" si="10"/>
        <v>584945658</v>
      </c>
      <c r="E72" s="2">
        <f t="shared" si="10"/>
        <v>651608032</v>
      </c>
      <c r="F72" s="2">
        <f t="shared" si="10"/>
        <v>628425169</v>
      </c>
      <c r="G72" s="2">
        <f t="shared" si="10"/>
        <v>628425169</v>
      </c>
      <c r="H72" s="2">
        <f t="shared" si="10"/>
        <v>645551099</v>
      </c>
      <c r="I72" s="2">
        <f t="shared" si="10"/>
        <v>684800717</v>
      </c>
      <c r="J72" s="2">
        <f t="shared" si="10"/>
        <v>716301564</v>
      </c>
      <c r="K72" s="2">
        <f t="shared" si="10"/>
        <v>750684036</v>
      </c>
    </row>
    <row r="73" spans="1:11" ht="12.75" hidden="1">
      <c r="A73" s="2" t="s">
        <v>137</v>
      </c>
      <c r="B73" s="2">
        <f>+B74</f>
        <v>138304682.5</v>
      </c>
      <c r="C73" s="2">
        <f aca="true" t="shared" si="11" ref="C73:K73">+(C78+C80+C81+C82)-(B78+B80+B81+B82)</f>
        <v>91437304</v>
      </c>
      <c r="D73" s="2">
        <f t="shared" si="11"/>
        <v>56904640</v>
      </c>
      <c r="E73" s="2">
        <f t="shared" si="11"/>
        <v>-258832295</v>
      </c>
      <c r="F73" s="2">
        <f>+(F78+F80+F81+F82)-(D78+D80+D81+D82)</f>
        <v>-283585391</v>
      </c>
      <c r="G73" s="2">
        <f>+(G78+G80+G81+G82)-(D78+D80+D81+D82)</f>
        <v>-283585391</v>
      </c>
      <c r="H73" s="2">
        <f>+(H78+H80+H81+H82)-(D78+D80+D81+D82)</f>
        <v>213827536</v>
      </c>
      <c r="I73" s="2">
        <f>+(I78+I80+I81+I82)-(E78+E80+E81+E82)</f>
        <v>266055131</v>
      </c>
      <c r="J73" s="2">
        <f t="shared" si="11"/>
        <v>65468221</v>
      </c>
      <c r="K73" s="2">
        <f t="shared" si="11"/>
        <v>69728021</v>
      </c>
    </row>
    <row r="74" spans="1:11" ht="12.75" hidden="1">
      <c r="A74" s="2" t="s">
        <v>138</v>
      </c>
      <c r="B74" s="2">
        <f>+TREND(C74:E74)</f>
        <v>138304682.5</v>
      </c>
      <c r="C74" s="2">
        <f>+C73</f>
        <v>91437304</v>
      </c>
      <c r="D74" s="2">
        <f aca="true" t="shared" si="12" ref="D74:K74">+D73</f>
        <v>56904640</v>
      </c>
      <c r="E74" s="2">
        <f t="shared" si="12"/>
        <v>-258832295</v>
      </c>
      <c r="F74" s="2">
        <f t="shared" si="12"/>
        <v>-283585391</v>
      </c>
      <c r="G74" s="2">
        <f t="shared" si="12"/>
        <v>-283585391</v>
      </c>
      <c r="H74" s="2">
        <f t="shared" si="12"/>
        <v>213827536</v>
      </c>
      <c r="I74" s="2">
        <f t="shared" si="12"/>
        <v>266055131</v>
      </c>
      <c r="J74" s="2">
        <f t="shared" si="12"/>
        <v>65468221</v>
      </c>
      <c r="K74" s="2">
        <f t="shared" si="12"/>
        <v>69728021</v>
      </c>
    </row>
    <row r="75" spans="1:11" ht="12.75" hidden="1">
      <c r="A75" s="2" t="s">
        <v>139</v>
      </c>
      <c r="B75" s="2">
        <f>+B84-(((B80+B81+B78)*B70)-B79)</f>
        <v>57315186.193651915</v>
      </c>
      <c r="C75" s="2">
        <f aca="true" t="shared" si="13" ref="C75:K75">+C84-(((C80+C81+C78)*C70)-C79)</f>
        <v>-18787414.906393707</v>
      </c>
      <c r="D75" s="2">
        <f t="shared" si="13"/>
        <v>-67734253.45469713</v>
      </c>
      <c r="E75" s="2">
        <f t="shared" si="13"/>
        <v>1246273.680603668</v>
      </c>
      <c r="F75" s="2">
        <f t="shared" si="13"/>
        <v>124703379.82462029</v>
      </c>
      <c r="G75" s="2">
        <f t="shared" si="13"/>
        <v>124703379.82462029</v>
      </c>
      <c r="H75" s="2">
        <f t="shared" si="13"/>
        <v>-54170224.554217815</v>
      </c>
      <c r="I75" s="2">
        <f t="shared" si="13"/>
        <v>189669892.12615305</v>
      </c>
      <c r="J75" s="2">
        <f t="shared" si="13"/>
        <v>11537602.735706866</v>
      </c>
      <c r="K75" s="2">
        <f t="shared" si="13"/>
        <v>26743437.611382306</v>
      </c>
    </row>
    <row r="76" spans="1:11" ht="12.75" hidden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2.75" hidden="1">
      <c r="A77" s="1" t="s">
        <v>66</v>
      </c>
      <c r="B77" s="3">
        <v>455349646</v>
      </c>
      <c r="C77" s="3">
        <v>562250682</v>
      </c>
      <c r="D77" s="3">
        <v>584945658</v>
      </c>
      <c r="E77" s="3">
        <v>651608032</v>
      </c>
      <c r="F77" s="3">
        <v>628425169</v>
      </c>
      <c r="G77" s="3">
        <v>628425169</v>
      </c>
      <c r="H77" s="3">
        <v>645551099</v>
      </c>
      <c r="I77" s="3">
        <v>684800717</v>
      </c>
      <c r="J77" s="3">
        <v>716301564</v>
      </c>
      <c r="K77" s="3">
        <v>750684036</v>
      </c>
    </row>
    <row r="78" spans="1:11" ht="12.75" hidden="1">
      <c r="A78" s="1" t="s">
        <v>67</v>
      </c>
      <c r="B78" s="3">
        <v>15414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2.75" hidden="1">
      <c r="A79" s="1" t="s">
        <v>68</v>
      </c>
      <c r="B79" s="3">
        <v>204306364</v>
      </c>
      <c r="C79" s="3">
        <v>213628420</v>
      </c>
      <c r="D79" s="3">
        <v>306211795</v>
      </c>
      <c r="E79" s="3">
        <v>1331484</v>
      </c>
      <c r="F79" s="3">
        <v>1630967</v>
      </c>
      <c r="G79" s="3">
        <v>1630967</v>
      </c>
      <c r="H79" s="3">
        <v>414825769</v>
      </c>
      <c r="I79" s="3">
        <v>309877252</v>
      </c>
      <c r="J79" s="3">
        <v>345589653</v>
      </c>
      <c r="K79" s="3">
        <v>433643017</v>
      </c>
    </row>
    <row r="80" spans="1:11" ht="12.75" hidden="1">
      <c r="A80" s="1" t="s">
        <v>69</v>
      </c>
      <c r="B80" s="3">
        <v>30619826</v>
      </c>
      <c r="C80" s="3">
        <v>188040222</v>
      </c>
      <c r="D80" s="3">
        <v>195451425</v>
      </c>
      <c r="E80" s="3">
        <v>40784820</v>
      </c>
      <c r="F80" s="3">
        <v>21336977</v>
      </c>
      <c r="G80" s="3">
        <v>21336977</v>
      </c>
      <c r="H80" s="3">
        <v>325993821</v>
      </c>
      <c r="I80" s="3">
        <v>296796267</v>
      </c>
      <c r="J80" s="3">
        <v>350874342</v>
      </c>
      <c r="K80" s="3">
        <v>407655957</v>
      </c>
    </row>
    <row r="81" spans="1:11" ht="12.75" hidden="1">
      <c r="A81" s="1" t="s">
        <v>70</v>
      </c>
      <c r="B81" s="3">
        <v>133128599</v>
      </c>
      <c r="C81" s="3">
        <v>67160921</v>
      </c>
      <c r="D81" s="3">
        <v>116654358</v>
      </c>
      <c r="E81" s="3">
        <v>12488668</v>
      </c>
      <c r="F81" s="3">
        <v>7183415</v>
      </c>
      <c r="G81" s="3">
        <v>7183415</v>
      </c>
      <c r="H81" s="3">
        <v>199939498</v>
      </c>
      <c r="I81" s="3">
        <v>22532352</v>
      </c>
      <c r="J81" s="3">
        <v>33922498</v>
      </c>
      <c r="K81" s="3">
        <v>46868904</v>
      </c>
    </row>
    <row r="82" spans="1:11" ht="12.75" hidden="1">
      <c r="A82" s="1" t="s">
        <v>71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2.75" hidden="1">
      <c r="A83" s="1" t="s">
        <v>72</v>
      </c>
      <c r="B83" s="3">
        <v>408712822</v>
      </c>
      <c r="C83" s="3">
        <v>512050848</v>
      </c>
      <c r="D83" s="3">
        <v>700846089</v>
      </c>
      <c r="E83" s="3">
        <v>594092268</v>
      </c>
      <c r="F83" s="3">
        <v>556681268</v>
      </c>
      <c r="G83" s="3">
        <v>556681268</v>
      </c>
      <c r="H83" s="3">
        <v>757738367</v>
      </c>
      <c r="I83" s="3">
        <v>693131241</v>
      </c>
      <c r="J83" s="3">
        <v>725072066</v>
      </c>
      <c r="K83" s="3">
        <v>760086214</v>
      </c>
    </row>
    <row r="84" spans="1:11" ht="12.75" hidden="1">
      <c r="A84" s="1" t="s">
        <v>73</v>
      </c>
      <c r="B84" s="3">
        <v>0</v>
      </c>
      <c r="C84" s="3">
        <v>0</v>
      </c>
      <c r="D84" s="3">
        <v>0</v>
      </c>
      <c r="E84" s="3">
        <v>48485964</v>
      </c>
      <c r="F84" s="3">
        <v>148336786</v>
      </c>
      <c r="G84" s="3">
        <v>148336786</v>
      </c>
      <c r="H84" s="3">
        <v>148336786</v>
      </c>
      <c r="I84" s="3">
        <v>203005856</v>
      </c>
      <c r="J84" s="3">
        <v>55456299</v>
      </c>
      <c r="K84" s="3">
        <v>53318121</v>
      </c>
    </row>
    <row r="85" spans="1:11" ht="12.75" hidden="1">
      <c r="A85" s="1" t="s">
        <v>74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" customHeight="1">
      <c r="A1" s="109" t="s">
        <v>91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9</v>
      </c>
      <c r="D3" s="15" t="s">
        <v>9</v>
      </c>
      <c r="E3" s="13" t="s">
        <v>10</v>
      </c>
      <c r="F3" s="14" t="s">
        <v>11</v>
      </c>
      <c r="G3" s="15" t="s">
        <v>12</v>
      </c>
      <c r="H3" s="16" t="s">
        <v>13</v>
      </c>
      <c r="I3" s="13" t="s">
        <v>14</v>
      </c>
      <c r="J3" s="14" t="s">
        <v>15</v>
      </c>
      <c r="K3" s="15" t="s">
        <v>16</v>
      </c>
    </row>
    <row r="4" spans="1:11" ht="13.5">
      <c r="A4" s="17" t="s">
        <v>17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18</v>
      </c>
      <c r="B5" s="6">
        <v>0</v>
      </c>
      <c r="C5" s="6">
        <v>0</v>
      </c>
      <c r="D5" s="23">
        <v>0</v>
      </c>
      <c r="E5" s="24">
        <v>0</v>
      </c>
      <c r="F5" s="6">
        <v>0</v>
      </c>
      <c r="G5" s="25">
        <v>0</v>
      </c>
      <c r="H5" s="26">
        <v>0</v>
      </c>
      <c r="I5" s="24">
        <v>0</v>
      </c>
      <c r="J5" s="6">
        <v>0</v>
      </c>
      <c r="K5" s="25">
        <v>0</v>
      </c>
    </row>
    <row r="6" spans="1:11" ht="13.5">
      <c r="A6" s="22" t="s">
        <v>19</v>
      </c>
      <c r="B6" s="6">
        <v>155477818</v>
      </c>
      <c r="C6" s="6">
        <v>172711223</v>
      </c>
      <c r="D6" s="23">
        <v>238287155</v>
      </c>
      <c r="E6" s="24">
        <v>264264872</v>
      </c>
      <c r="F6" s="6">
        <v>265489852</v>
      </c>
      <c r="G6" s="25">
        <v>265489852</v>
      </c>
      <c r="H6" s="26">
        <v>252331389</v>
      </c>
      <c r="I6" s="24">
        <v>283251049</v>
      </c>
      <c r="J6" s="6">
        <v>296280597</v>
      </c>
      <c r="K6" s="25">
        <v>309909505</v>
      </c>
    </row>
    <row r="7" spans="1:11" ht="13.5">
      <c r="A7" s="22" t="s">
        <v>20</v>
      </c>
      <c r="B7" s="6">
        <v>7189148</v>
      </c>
      <c r="C7" s="6">
        <v>3381018</v>
      </c>
      <c r="D7" s="23">
        <v>6321399</v>
      </c>
      <c r="E7" s="24">
        <v>-6283389</v>
      </c>
      <c r="F7" s="6">
        <v>5640389</v>
      </c>
      <c r="G7" s="25">
        <v>5640389</v>
      </c>
      <c r="H7" s="26">
        <v>6723523</v>
      </c>
      <c r="I7" s="24">
        <v>6097260</v>
      </c>
      <c r="J7" s="6">
        <v>6377734</v>
      </c>
      <c r="K7" s="25">
        <v>6671110</v>
      </c>
    </row>
    <row r="8" spans="1:11" ht="13.5">
      <c r="A8" s="22" t="s">
        <v>21</v>
      </c>
      <c r="B8" s="6">
        <v>347535111</v>
      </c>
      <c r="C8" s="6">
        <v>376436229</v>
      </c>
      <c r="D8" s="23">
        <v>418616624</v>
      </c>
      <c r="E8" s="24">
        <v>441491080</v>
      </c>
      <c r="F8" s="6">
        <v>460518626</v>
      </c>
      <c r="G8" s="25">
        <v>460518626</v>
      </c>
      <c r="H8" s="26">
        <v>442304822</v>
      </c>
      <c r="I8" s="24">
        <v>499450000</v>
      </c>
      <c r="J8" s="6">
        <v>514234000</v>
      </c>
      <c r="K8" s="25">
        <v>551419058</v>
      </c>
    </row>
    <row r="9" spans="1:11" ht="13.5">
      <c r="A9" s="22" t="s">
        <v>22</v>
      </c>
      <c r="B9" s="6">
        <v>50779311</v>
      </c>
      <c r="C9" s="6">
        <v>47918767</v>
      </c>
      <c r="D9" s="23">
        <v>66112481</v>
      </c>
      <c r="E9" s="24">
        <v>69440263</v>
      </c>
      <c r="F9" s="6">
        <v>103241242</v>
      </c>
      <c r="G9" s="25">
        <v>103241242</v>
      </c>
      <c r="H9" s="26">
        <v>64147999</v>
      </c>
      <c r="I9" s="24">
        <v>95248837</v>
      </c>
      <c r="J9" s="6">
        <v>99630284</v>
      </c>
      <c r="K9" s="25">
        <v>104213276</v>
      </c>
    </row>
    <row r="10" spans="1:11" ht="25.5">
      <c r="A10" s="27" t="s">
        <v>129</v>
      </c>
      <c r="B10" s="28">
        <f>SUM(B5:B9)</f>
        <v>560981388</v>
      </c>
      <c r="C10" s="29">
        <f aca="true" t="shared" si="0" ref="C10:K10">SUM(C5:C9)</f>
        <v>600447237</v>
      </c>
      <c r="D10" s="30">
        <f t="shared" si="0"/>
        <v>729337659</v>
      </c>
      <c r="E10" s="28">
        <f t="shared" si="0"/>
        <v>768912826</v>
      </c>
      <c r="F10" s="29">
        <f t="shared" si="0"/>
        <v>834890109</v>
      </c>
      <c r="G10" s="31">
        <f t="shared" si="0"/>
        <v>834890109</v>
      </c>
      <c r="H10" s="32">
        <f t="shared" si="0"/>
        <v>765507733</v>
      </c>
      <c r="I10" s="28">
        <f t="shared" si="0"/>
        <v>884047146</v>
      </c>
      <c r="J10" s="29">
        <f t="shared" si="0"/>
        <v>916522615</v>
      </c>
      <c r="K10" s="31">
        <f t="shared" si="0"/>
        <v>972212949</v>
      </c>
    </row>
    <row r="11" spans="1:11" ht="13.5">
      <c r="A11" s="22" t="s">
        <v>23</v>
      </c>
      <c r="B11" s="6">
        <v>218667448</v>
      </c>
      <c r="C11" s="6">
        <v>246198728</v>
      </c>
      <c r="D11" s="23">
        <v>280370804</v>
      </c>
      <c r="E11" s="24">
        <v>292497360</v>
      </c>
      <c r="F11" s="6">
        <v>307416485</v>
      </c>
      <c r="G11" s="25">
        <v>307416485</v>
      </c>
      <c r="H11" s="26">
        <v>307068558</v>
      </c>
      <c r="I11" s="24">
        <v>312771416</v>
      </c>
      <c r="J11" s="6">
        <v>327832650</v>
      </c>
      <c r="K11" s="25">
        <v>342836767</v>
      </c>
    </row>
    <row r="12" spans="1:11" ht="13.5">
      <c r="A12" s="22" t="s">
        <v>24</v>
      </c>
      <c r="B12" s="6">
        <v>5482999</v>
      </c>
      <c r="C12" s="6">
        <v>6546749</v>
      </c>
      <c r="D12" s="23">
        <v>5769862</v>
      </c>
      <c r="E12" s="24">
        <v>6342049</v>
      </c>
      <c r="F12" s="6">
        <v>6341548</v>
      </c>
      <c r="G12" s="25">
        <v>6341548</v>
      </c>
      <c r="H12" s="26">
        <v>6365145</v>
      </c>
      <c r="I12" s="24">
        <v>6371543</v>
      </c>
      <c r="J12" s="6">
        <v>6664637</v>
      </c>
      <c r="K12" s="25">
        <v>6971205</v>
      </c>
    </row>
    <row r="13" spans="1:11" ht="13.5">
      <c r="A13" s="22" t="s">
        <v>130</v>
      </c>
      <c r="B13" s="6">
        <v>62577084</v>
      </c>
      <c r="C13" s="6">
        <v>73860849</v>
      </c>
      <c r="D13" s="23">
        <v>70469052</v>
      </c>
      <c r="E13" s="24">
        <v>58644036</v>
      </c>
      <c r="F13" s="6">
        <v>58644036</v>
      </c>
      <c r="G13" s="25">
        <v>58644036</v>
      </c>
      <c r="H13" s="26">
        <v>58917678</v>
      </c>
      <c r="I13" s="24">
        <v>61048441</v>
      </c>
      <c r="J13" s="6">
        <v>63856670</v>
      </c>
      <c r="K13" s="25">
        <v>66794076</v>
      </c>
    </row>
    <row r="14" spans="1:11" ht="13.5">
      <c r="A14" s="22" t="s">
        <v>25</v>
      </c>
      <c r="B14" s="6">
        <v>2554911</v>
      </c>
      <c r="C14" s="6">
        <v>2788880</v>
      </c>
      <c r="D14" s="23">
        <v>4547435</v>
      </c>
      <c r="E14" s="24">
        <v>230575</v>
      </c>
      <c r="F14" s="6">
        <v>11</v>
      </c>
      <c r="G14" s="25">
        <v>11</v>
      </c>
      <c r="H14" s="26">
        <v>8</v>
      </c>
      <c r="I14" s="24">
        <v>0</v>
      </c>
      <c r="J14" s="6">
        <v>0</v>
      </c>
      <c r="K14" s="25">
        <v>0</v>
      </c>
    </row>
    <row r="15" spans="1:11" ht="13.5">
      <c r="A15" s="22" t="s">
        <v>26</v>
      </c>
      <c r="B15" s="6">
        <v>42674269</v>
      </c>
      <c r="C15" s="6">
        <v>9905577</v>
      </c>
      <c r="D15" s="23">
        <v>14128371</v>
      </c>
      <c r="E15" s="24">
        <v>9163997</v>
      </c>
      <c r="F15" s="6">
        <v>147498339</v>
      </c>
      <c r="G15" s="25">
        <v>147498339</v>
      </c>
      <c r="H15" s="26">
        <v>12013216</v>
      </c>
      <c r="I15" s="24">
        <v>152151843</v>
      </c>
      <c r="J15" s="6">
        <v>158371557</v>
      </c>
      <c r="K15" s="25">
        <v>165656650</v>
      </c>
    </row>
    <row r="16" spans="1:11" ht="13.5">
      <c r="A16" s="22" t="s">
        <v>21</v>
      </c>
      <c r="B16" s="6">
        <v>0</v>
      </c>
      <c r="C16" s="6">
        <v>999604</v>
      </c>
      <c r="D16" s="23">
        <v>619078</v>
      </c>
      <c r="E16" s="24">
        <v>0</v>
      </c>
      <c r="F16" s="6">
        <v>0</v>
      </c>
      <c r="G16" s="25">
        <v>0</v>
      </c>
      <c r="H16" s="26">
        <v>0</v>
      </c>
      <c r="I16" s="24">
        <v>0</v>
      </c>
      <c r="J16" s="6">
        <v>0</v>
      </c>
      <c r="K16" s="25">
        <v>0</v>
      </c>
    </row>
    <row r="17" spans="1:11" ht="13.5">
      <c r="A17" s="22" t="s">
        <v>27</v>
      </c>
      <c r="B17" s="6">
        <v>449346899</v>
      </c>
      <c r="C17" s="6">
        <v>354921022</v>
      </c>
      <c r="D17" s="23">
        <v>432059024</v>
      </c>
      <c r="E17" s="24">
        <v>311368544</v>
      </c>
      <c r="F17" s="6">
        <v>345412275</v>
      </c>
      <c r="G17" s="25">
        <v>345412275</v>
      </c>
      <c r="H17" s="26">
        <v>153243588</v>
      </c>
      <c r="I17" s="24">
        <v>351703895</v>
      </c>
      <c r="J17" s="6">
        <v>347091499</v>
      </c>
      <c r="K17" s="25">
        <v>362696472</v>
      </c>
    </row>
    <row r="18" spans="1:11" ht="13.5">
      <c r="A18" s="33" t="s">
        <v>28</v>
      </c>
      <c r="B18" s="34">
        <f>SUM(B11:B17)</f>
        <v>781303610</v>
      </c>
      <c r="C18" s="35">
        <f aca="true" t="shared" si="1" ref="C18:K18">SUM(C11:C17)</f>
        <v>695221409</v>
      </c>
      <c r="D18" s="36">
        <f t="shared" si="1"/>
        <v>807963626</v>
      </c>
      <c r="E18" s="34">
        <f t="shared" si="1"/>
        <v>678246561</v>
      </c>
      <c r="F18" s="35">
        <f t="shared" si="1"/>
        <v>865312694</v>
      </c>
      <c r="G18" s="37">
        <f t="shared" si="1"/>
        <v>865312694</v>
      </c>
      <c r="H18" s="38">
        <f t="shared" si="1"/>
        <v>537608193</v>
      </c>
      <c r="I18" s="34">
        <f t="shared" si="1"/>
        <v>884047138</v>
      </c>
      <c r="J18" s="35">
        <f t="shared" si="1"/>
        <v>903817013</v>
      </c>
      <c r="K18" s="37">
        <f t="shared" si="1"/>
        <v>944955170</v>
      </c>
    </row>
    <row r="19" spans="1:11" ht="13.5">
      <c r="A19" s="33" t="s">
        <v>29</v>
      </c>
      <c r="B19" s="39">
        <f>+B10-B18</f>
        <v>-220322222</v>
      </c>
      <c r="C19" s="40">
        <f aca="true" t="shared" si="2" ref="C19:K19">+C10-C18</f>
        <v>-94774172</v>
      </c>
      <c r="D19" s="41">
        <f t="shared" si="2"/>
        <v>-78625967</v>
      </c>
      <c r="E19" s="39">
        <f t="shared" si="2"/>
        <v>90666265</v>
      </c>
      <c r="F19" s="40">
        <f t="shared" si="2"/>
        <v>-30422585</v>
      </c>
      <c r="G19" s="42">
        <f t="shared" si="2"/>
        <v>-30422585</v>
      </c>
      <c r="H19" s="43">
        <f t="shared" si="2"/>
        <v>227899540</v>
      </c>
      <c r="I19" s="39">
        <f t="shared" si="2"/>
        <v>8</v>
      </c>
      <c r="J19" s="40">
        <f t="shared" si="2"/>
        <v>12705602</v>
      </c>
      <c r="K19" s="42">
        <f t="shared" si="2"/>
        <v>27257779</v>
      </c>
    </row>
    <row r="20" spans="1:11" ht="25.5">
      <c r="A20" s="44" t="s">
        <v>30</v>
      </c>
      <c r="B20" s="45">
        <v>274084673</v>
      </c>
      <c r="C20" s="46">
        <v>300959202</v>
      </c>
      <c r="D20" s="47">
        <v>309474903</v>
      </c>
      <c r="E20" s="45">
        <v>0</v>
      </c>
      <c r="F20" s="46">
        <v>296937000</v>
      </c>
      <c r="G20" s="48">
        <v>296937000</v>
      </c>
      <c r="H20" s="49">
        <v>0</v>
      </c>
      <c r="I20" s="45">
        <v>289559000</v>
      </c>
      <c r="J20" s="46">
        <v>389299000</v>
      </c>
      <c r="K20" s="48">
        <v>437283000</v>
      </c>
    </row>
    <row r="21" spans="1:11" ht="63.75">
      <c r="A21" s="50" t="s">
        <v>131</v>
      </c>
      <c r="B21" s="51">
        <v>0</v>
      </c>
      <c r="C21" s="52">
        <v>0</v>
      </c>
      <c r="D21" s="53">
        <v>0</v>
      </c>
      <c r="E21" s="51">
        <v>0</v>
      </c>
      <c r="F21" s="52">
        <v>0</v>
      </c>
      <c r="G21" s="54">
        <v>0</v>
      </c>
      <c r="H21" s="55">
        <v>0</v>
      </c>
      <c r="I21" s="51">
        <v>0</v>
      </c>
      <c r="J21" s="52">
        <v>0</v>
      </c>
      <c r="K21" s="54">
        <v>0</v>
      </c>
    </row>
    <row r="22" spans="1:11" ht="25.5">
      <c r="A22" s="56" t="s">
        <v>132</v>
      </c>
      <c r="B22" s="57">
        <f>SUM(B19:B21)</f>
        <v>53762451</v>
      </c>
      <c r="C22" s="58">
        <f aca="true" t="shared" si="3" ref="C22:K22">SUM(C19:C21)</f>
        <v>206185030</v>
      </c>
      <c r="D22" s="59">
        <f t="shared" si="3"/>
        <v>230848936</v>
      </c>
      <c r="E22" s="57">
        <f t="shared" si="3"/>
        <v>90666265</v>
      </c>
      <c r="F22" s="58">
        <f t="shared" si="3"/>
        <v>266514415</v>
      </c>
      <c r="G22" s="60">
        <f t="shared" si="3"/>
        <v>266514415</v>
      </c>
      <c r="H22" s="61">
        <f t="shared" si="3"/>
        <v>227899540</v>
      </c>
      <c r="I22" s="57">
        <f t="shared" si="3"/>
        <v>289559008</v>
      </c>
      <c r="J22" s="58">
        <f t="shared" si="3"/>
        <v>402004602</v>
      </c>
      <c r="K22" s="60">
        <f t="shared" si="3"/>
        <v>464540779</v>
      </c>
    </row>
    <row r="23" spans="1:11" ht="13.5">
      <c r="A23" s="50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62" t="s">
        <v>32</v>
      </c>
      <c r="B24" s="39">
        <f>SUM(B22:B23)</f>
        <v>53762451</v>
      </c>
      <c r="C24" s="40">
        <f aca="true" t="shared" si="4" ref="C24:K24">SUM(C22:C23)</f>
        <v>206185030</v>
      </c>
      <c r="D24" s="41">
        <f t="shared" si="4"/>
        <v>230848936</v>
      </c>
      <c r="E24" s="39">
        <f t="shared" si="4"/>
        <v>90666265</v>
      </c>
      <c r="F24" s="40">
        <f t="shared" si="4"/>
        <v>266514415</v>
      </c>
      <c r="G24" s="42">
        <f t="shared" si="4"/>
        <v>266514415</v>
      </c>
      <c r="H24" s="43">
        <f t="shared" si="4"/>
        <v>227899540</v>
      </c>
      <c r="I24" s="39">
        <f t="shared" si="4"/>
        <v>289559008</v>
      </c>
      <c r="J24" s="40">
        <f t="shared" si="4"/>
        <v>402004602</v>
      </c>
      <c r="K24" s="42">
        <f t="shared" si="4"/>
        <v>464540779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64" t="s">
        <v>133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3.5">
      <c r="A27" s="33" t="s">
        <v>33</v>
      </c>
      <c r="B27" s="7">
        <v>193065673</v>
      </c>
      <c r="C27" s="7">
        <v>5491382</v>
      </c>
      <c r="D27" s="69">
        <v>25895170</v>
      </c>
      <c r="E27" s="70">
        <v>291960000</v>
      </c>
      <c r="F27" s="7">
        <v>243775000</v>
      </c>
      <c r="G27" s="71">
        <v>243775000</v>
      </c>
      <c r="H27" s="72">
        <v>230650006</v>
      </c>
      <c r="I27" s="70">
        <v>289559000</v>
      </c>
      <c r="J27" s="7">
        <v>389299000</v>
      </c>
      <c r="K27" s="71">
        <v>437289000</v>
      </c>
    </row>
    <row r="28" spans="1:11" ht="13.5">
      <c r="A28" s="73" t="s">
        <v>34</v>
      </c>
      <c r="B28" s="6">
        <v>192371663</v>
      </c>
      <c r="C28" s="6">
        <v>0</v>
      </c>
      <c r="D28" s="23">
        <v>19226788</v>
      </c>
      <c r="E28" s="24">
        <v>152920000</v>
      </c>
      <c r="F28" s="6">
        <v>114035000</v>
      </c>
      <c r="G28" s="25">
        <v>114035000</v>
      </c>
      <c r="H28" s="26">
        <v>0</v>
      </c>
      <c r="I28" s="24">
        <v>244759000</v>
      </c>
      <c r="J28" s="6">
        <v>195000000</v>
      </c>
      <c r="K28" s="25">
        <v>230800000</v>
      </c>
    </row>
    <row r="29" spans="1:11" ht="13.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3.5">
      <c r="A30" s="22" t="s">
        <v>35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36</v>
      </c>
      <c r="B31" s="6">
        <v>694010</v>
      </c>
      <c r="C31" s="6">
        <v>0</v>
      </c>
      <c r="D31" s="23">
        <v>0</v>
      </c>
      <c r="E31" s="24">
        <v>0</v>
      </c>
      <c r="F31" s="6">
        <v>0</v>
      </c>
      <c r="G31" s="25">
        <v>0</v>
      </c>
      <c r="H31" s="26">
        <v>0</v>
      </c>
      <c r="I31" s="24">
        <v>0</v>
      </c>
      <c r="J31" s="6">
        <v>0</v>
      </c>
      <c r="K31" s="25">
        <v>0</v>
      </c>
    </row>
    <row r="32" spans="1:11" ht="13.5">
      <c r="A32" s="33" t="s">
        <v>37</v>
      </c>
      <c r="B32" s="7">
        <f>SUM(B28:B31)</f>
        <v>193065673</v>
      </c>
      <c r="C32" s="7">
        <f aca="true" t="shared" si="5" ref="C32:K32">SUM(C28:C31)</f>
        <v>0</v>
      </c>
      <c r="D32" s="69">
        <f t="shared" si="5"/>
        <v>19226788</v>
      </c>
      <c r="E32" s="70">
        <f t="shared" si="5"/>
        <v>152920000</v>
      </c>
      <c r="F32" s="7">
        <f t="shared" si="5"/>
        <v>114035000</v>
      </c>
      <c r="G32" s="71">
        <f t="shared" si="5"/>
        <v>114035000</v>
      </c>
      <c r="H32" s="72">
        <f t="shared" si="5"/>
        <v>0</v>
      </c>
      <c r="I32" s="70">
        <f t="shared" si="5"/>
        <v>244759000</v>
      </c>
      <c r="J32" s="7">
        <f t="shared" si="5"/>
        <v>195000000</v>
      </c>
      <c r="K32" s="71">
        <f t="shared" si="5"/>
        <v>230800000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3.5">
      <c r="A34" s="64" t="s">
        <v>38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3.5">
      <c r="A35" s="22" t="s">
        <v>39</v>
      </c>
      <c r="B35" s="6">
        <v>176556281</v>
      </c>
      <c r="C35" s="6">
        <v>255289552</v>
      </c>
      <c r="D35" s="23">
        <v>398726077</v>
      </c>
      <c r="E35" s="24">
        <v>-201293735</v>
      </c>
      <c r="F35" s="6">
        <v>23739415</v>
      </c>
      <c r="G35" s="25">
        <v>23739415</v>
      </c>
      <c r="H35" s="26">
        <v>662066960</v>
      </c>
      <c r="I35" s="24">
        <v>389419367</v>
      </c>
      <c r="J35" s="6">
        <v>12705601</v>
      </c>
      <c r="K35" s="25">
        <v>27251774</v>
      </c>
    </row>
    <row r="36" spans="1:11" ht="13.5">
      <c r="A36" s="22" t="s">
        <v>40</v>
      </c>
      <c r="B36" s="6">
        <v>2332422819</v>
      </c>
      <c r="C36" s="6">
        <v>2513302153</v>
      </c>
      <c r="D36" s="23">
        <v>2640734005</v>
      </c>
      <c r="E36" s="24">
        <v>291960000</v>
      </c>
      <c r="F36" s="6">
        <v>243775000</v>
      </c>
      <c r="G36" s="25">
        <v>243775000</v>
      </c>
      <c r="H36" s="26">
        <v>2830055660</v>
      </c>
      <c r="I36" s="24">
        <v>2993623616</v>
      </c>
      <c r="J36" s="6">
        <v>389299000</v>
      </c>
      <c r="K36" s="25">
        <v>437289000</v>
      </c>
    </row>
    <row r="37" spans="1:11" ht="13.5">
      <c r="A37" s="22" t="s">
        <v>41</v>
      </c>
      <c r="B37" s="6">
        <v>286552961</v>
      </c>
      <c r="C37" s="6">
        <v>356565269</v>
      </c>
      <c r="D37" s="23">
        <v>421740474</v>
      </c>
      <c r="E37" s="24">
        <v>0</v>
      </c>
      <c r="F37" s="6">
        <v>0</v>
      </c>
      <c r="G37" s="25">
        <v>0</v>
      </c>
      <c r="H37" s="26">
        <v>673087569</v>
      </c>
      <c r="I37" s="24">
        <v>450666623</v>
      </c>
      <c r="J37" s="6">
        <v>0</v>
      </c>
      <c r="K37" s="25">
        <v>0</v>
      </c>
    </row>
    <row r="38" spans="1:11" ht="13.5">
      <c r="A38" s="22" t="s">
        <v>42</v>
      </c>
      <c r="B38" s="6">
        <v>28135528</v>
      </c>
      <c r="C38" s="6">
        <v>31812818</v>
      </c>
      <c r="D38" s="23">
        <v>30569020</v>
      </c>
      <c r="E38" s="24">
        <v>0</v>
      </c>
      <c r="F38" s="6">
        <v>0</v>
      </c>
      <c r="G38" s="25">
        <v>0</v>
      </c>
      <c r="H38" s="26">
        <v>30569020</v>
      </c>
      <c r="I38" s="24">
        <v>30569020</v>
      </c>
      <c r="J38" s="6">
        <v>0</v>
      </c>
      <c r="K38" s="25">
        <v>0</v>
      </c>
    </row>
    <row r="39" spans="1:11" ht="13.5">
      <c r="A39" s="22" t="s">
        <v>43</v>
      </c>
      <c r="B39" s="6">
        <v>2194290611</v>
      </c>
      <c r="C39" s="6">
        <v>2174028578</v>
      </c>
      <c r="D39" s="23">
        <v>2356301663</v>
      </c>
      <c r="E39" s="24">
        <v>0</v>
      </c>
      <c r="F39" s="6">
        <v>267514410</v>
      </c>
      <c r="G39" s="25">
        <v>267514410</v>
      </c>
      <c r="H39" s="26">
        <v>2560566459</v>
      </c>
      <c r="I39" s="24">
        <v>2901807355</v>
      </c>
      <c r="J39" s="6">
        <v>402004600</v>
      </c>
      <c r="K39" s="25">
        <v>464540779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64" t="s">
        <v>44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3.5">
      <c r="A42" s="22" t="s">
        <v>45</v>
      </c>
      <c r="B42" s="6">
        <v>227039880</v>
      </c>
      <c r="C42" s="6">
        <v>565845466</v>
      </c>
      <c r="D42" s="23">
        <v>970084238</v>
      </c>
      <c r="E42" s="24">
        <v>774628135</v>
      </c>
      <c r="F42" s="6">
        <v>869084699</v>
      </c>
      <c r="G42" s="25">
        <v>869084699</v>
      </c>
      <c r="H42" s="26">
        <v>906648021</v>
      </c>
      <c r="I42" s="24">
        <v>1072890101</v>
      </c>
      <c r="J42" s="6">
        <v>1200472633</v>
      </c>
      <c r="K42" s="25">
        <v>1299300912</v>
      </c>
    </row>
    <row r="43" spans="1:11" ht="13.5">
      <c r="A43" s="22" t="s">
        <v>46</v>
      </c>
      <c r="B43" s="6">
        <v>-259208562</v>
      </c>
      <c r="C43" s="6">
        <v>-300980189</v>
      </c>
      <c r="D43" s="23">
        <v>-214659491</v>
      </c>
      <c r="E43" s="24">
        <v>-291960000</v>
      </c>
      <c r="F43" s="6">
        <v>-243775000</v>
      </c>
      <c r="G43" s="25">
        <v>-243775000</v>
      </c>
      <c r="H43" s="26">
        <v>-135628731</v>
      </c>
      <c r="I43" s="24">
        <v>-366318099</v>
      </c>
      <c r="J43" s="6">
        <v>-389299000</v>
      </c>
      <c r="K43" s="25">
        <v>-437289000</v>
      </c>
    </row>
    <row r="44" spans="1:11" ht="13.5">
      <c r="A44" s="22" t="s">
        <v>47</v>
      </c>
      <c r="B44" s="6">
        <v>1451158</v>
      </c>
      <c r="C44" s="6">
        <v>15035281</v>
      </c>
      <c r="D44" s="23">
        <v>14881115</v>
      </c>
      <c r="E44" s="24">
        <v>-30313015</v>
      </c>
      <c r="F44" s="6">
        <v>-30313015</v>
      </c>
      <c r="G44" s="25">
        <v>-30313015</v>
      </c>
      <c r="H44" s="26">
        <v>-31435681</v>
      </c>
      <c r="I44" s="24">
        <v>30307020</v>
      </c>
      <c r="J44" s="6">
        <v>-30307020</v>
      </c>
      <c r="K44" s="25">
        <v>0</v>
      </c>
    </row>
    <row r="45" spans="1:11" ht="13.5">
      <c r="A45" s="33" t="s">
        <v>48</v>
      </c>
      <c r="B45" s="7">
        <v>5997885</v>
      </c>
      <c r="C45" s="7">
        <v>285686057</v>
      </c>
      <c r="D45" s="69">
        <v>777307715</v>
      </c>
      <c r="E45" s="70">
        <v>452355120</v>
      </c>
      <c r="F45" s="7">
        <v>594996684</v>
      </c>
      <c r="G45" s="71">
        <v>594996684</v>
      </c>
      <c r="H45" s="72">
        <v>893190316</v>
      </c>
      <c r="I45" s="70">
        <v>867744068</v>
      </c>
      <c r="J45" s="7">
        <v>780866613</v>
      </c>
      <c r="K45" s="71">
        <v>862011912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64" t="s">
        <v>49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3.5">
      <c r="A48" s="22" t="s">
        <v>50</v>
      </c>
      <c r="B48" s="6">
        <v>5997885</v>
      </c>
      <c r="C48" s="6">
        <v>6010761</v>
      </c>
      <c r="D48" s="23">
        <v>131154206</v>
      </c>
      <c r="E48" s="24">
        <v>-201293735</v>
      </c>
      <c r="F48" s="6">
        <v>23739415</v>
      </c>
      <c r="G48" s="25">
        <v>23739415</v>
      </c>
      <c r="H48" s="26">
        <v>256639605</v>
      </c>
      <c r="I48" s="24">
        <v>2066408</v>
      </c>
      <c r="J48" s="6">
        <v>12705601</v>
      </c>
      <c r="K48" s="25">
        <v>27251774</v>
      </c>
    </row>
    <row r="49" spans="1:11" ht="13.5">
      <c r="A49" s="22" t="s">
        <v>51</v>
      </c>
      <c r="B49" s="6">
        <f>+B75</f>
        <v>168263439.27533713</v>
      </c>
      <c r="C49" s="6">
        <f aca="true" t="shared" si="6" ref="C49:K49">+C75</f>
        <v>306798315.3388046</v>
      </c>
      <c r="D49" s="23">
        <f t="shared" si="6"/>
        <v>372721524.9072906</v>
      </c>
      <c r="E49" s="24">
        <f t="shared" si="6"/>
        <v>86879000</v>
      </c>
      <c r="F49" s="6">
        <f t="shared" si="6"/>
        <v>56377467</v>
      </c>
      <c r="G49" s="25">
        <f t="shared" si="6"/>
        <v>56377467</v>
      </c>
      <c r="H49" s="26">
        <f t="shared" si="6"/>
        <v>495578231.1625911</v>
      </c>
      <c r="I49" s="24">
        <f t="shared" si="6"/>
        <v>162173042.47633445</v>
      </c>
      <c r="J49" s="6">
        <f t="shared" si="6"/>
        <v>95783266</v>
      </c>
      <c r="K49" s="25">
        <f t="shared" si="6"/>
        <v>100189296</v>
      </c>
    </row>
    <row r="50" spans="1:11" ht="13.5">
      <c r="A50" s="33" t="s">
        <v>52</v>
      </c>
      <c r="B50" s="7">
        <f>+B48-B49</f>
        <v>-162265554.27533713</v>
      </c>
      <c r="C50" s="7">
        <f aca="true" t="shared" si="7" ref="C50:K50">+C48-C49</f>
        <v>-300787554.3388046</v>
      </c>
      <c r="D50" s="69">
        <f t="shared" si="7"/>
        <v>-241567318.90729058</v>
      </c>
      <c r="E50" s="70">
        <f t="shared" si="7"/>
        <v>-288172735</v>
      </c>
      <c r="F50" s="7">
        <f t="shared" si="7"/>
        <v>-32638052</v>
      </c>
      <c r="G50" s="71">
        <f t="shared" si="7"/>
        <v>-32638052</v>
      </c>
      <c r="H50" s="72">
        <f t="shared" si="7"/>
        <v>-238938626.1625911</v>
      </c>
      <c r="I50" s="70">
        <f t="shared" si="7"/>
        <v>-160106634.47633445</v>
      </c>
      <c r="J50" s="7">
        <f t="shared" si="7"/>
        <v>-83077665</v>
      </c>
      <c r="K50" s="71">
        <f t="shared" si="7"/>
        <v>-72937522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3.5">
      <c r="A52" s="64" t="s">
        <v>53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54</v>
      </c>
      <c r="B53" s="6">
        <v>2325584024</v>
      </c>
      <c r="C53" s="6">
        <v>2057849753</v>
      </c>
      <c r="D53" s="23">
        <v>1951749908</v>
      </c>
      <c r="E53" s="24">
        <v>142920000</v>
      </c>
      <c r="F53" s="6">
        <v>105535000</v>
      </c>
      <c r="G53" s="25">
        <v>105535000</v>
      </c>
      <c r="H53" s="26">
        <v>2041834372</v>
      </c>
      <c r="I53" s="24">
        <v>2369203936</v>
      </c>
      <c r="J53" s="6">
        <v>389299000</v>
      </c>
      <c r="K53" s="25">
        <v>437289000</v>
      </c>
    </row>
    <row r="54" spans="1:11" ht="13.5">
      <c r="A54" s="22" t="s">
        <v>55</v>
      </c>
      <c r="B54" s="6">
        <v>62577084</v>
      </c>
      <c r="C54" s="6">
        <v>0</v>
      </c>
      <c r="D54" s="23">
        <v>70469052</v>
      </c>
      <c r="E54" s="24">
        <v>58644036</v>
      </c>
      <c r="F54" s="6">
        <v>58644036</v>
      </c>
      <c r="G54" s="25">
        <v>58644036</v>
      </c>
      <c r="H54" s="26">
        <v>58917678</v>
      </c>
      <c r="I54" s="24">
        <v>61048441</v>
      </c>
      <c r="J54" s="6">
        <v>63856670</v>
      </c>
      <c r="K54" s="25">
        <v>66794076</v>
      </c>
    </row>
    <row r="55" spans="1:11" ht="13.5">
      <c r="A55" s="22" t="s">
        <v>56</v>
      </c>
      <c r="B55" s="6">
        <v>0</v>
      </c>
      <c r="C55" s="6">
        <v>0</v>
      </c>
      <c r="D55" s="23">
        <v>2546781</v>
      </c>
      <c r="E55" s="24">
        <v>0</v>
      </c>
      <c r="F55" s="6">
        <v>0</v>
      </c>
      <c r="G55" s="25">
        <v>0</v>
      </c>
      <c r="H55" s="26">
        <v>9895379</v>
      </c>
      <c r="I55" s="24">
        <v>56200000</v>
      </c>
      <c r="J55" s="6">
        <v>0</v>
      </c>
      <c r="K55" s="25">
        <v>0</v>
      </c>
    </row>
    <row r="56" spans="1:11" ht="13.5">
      <c r="A56" s="22" t="s">
        <v>57</v>
      </c>
      <c r="B56" s="6">
        <v>59179350</v>
      </c>
      <c r="C56" s="6">
        <v>31912494</v>
      </c>
      <c r="D56" s="23">
        <v>14425765</v>
      </c>
      <c r="E56" s="24">
        <v>17129071</v>
      </c>
      <c r="F56" s="6">
        <v>17955230</v>
      </c>
      <c r="G56" s="25">
        <v>17955230</v>
      </c>
      <c r="H56" s="26">
        <v>15314502</v>
      </c>
      <c r="I56" s="24">
        <v>12089579</v>
      </c>
      <c r="J56" s="6">
        <v>12645699</v>
      </c>
      <c r="K56" s="25">
        <v>13227401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3.5">
      <c r="A58" s="64" t="s">
        <v>58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3.5">
      <c r="A59" s="90" t="s">
        <v>59</v>
      </c>
      <c r="B59" s="6">
        <v>0</v>
      </c>
      <c r="C59" s="6">
        <v>0</v>
      </c>
      <c r="D59" s="23">
        <v>0</v>
      </c>
      <c r="E59" s="24">
        <v>0</v>
      </c>
      <c r="F59" s="6">
        <v>0</v>
      </c>
      <c r="G59" s="25">
        <v>0</v>
      </c>
      <c r="H59" s="26">
        <v>0</v>
      </c>
      <c r="I59" s="24">
        <v>5000000</v>
      </c>
      <c r="J59" s="6">
        <v>5230000</v>
      </c>
      <c r="K59" s="25">
        <v>5470580</v>
      </c>
    </row>
    <row r="60" spans="1:11" ht="13.5">
      <c r="A60" s="90" t="s">
        <v>60</v>
      </c>
      <c r="B60" s="6">
        <v>0</v>
      </c>
      <c r="C60" s="6">
        <v>0</v>
      </c>
      <c r="D60" s="23">
        <v>0</v>
      </c>
      <c r="E60" s="24">
        <v>0</v>
      </c>
      <c r="F60" s="6">
        <v>0</v>
      </c>
      <c r="G60" s="25">
        <v>0</v>
      </c>
      <c r="H60" s="26">
        <v>0</v>
      </c>
      <c r="I60" s="24">
        <v>0</v>
      </c>
      <c r="J60" s="6">
        <v>0</v>
      </c>
      <c r="K60" s="25">
        <v>0</v>
      </c>
    </row>
    <row r="61" spans="1:11" ht="13.5">
      <c r="A61" s="91" t="s">
        <v>61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3.5">
      <c r="A62" s="96" t="s">
        <v>62</v>
      </c>
      <c r="B62" s="97">
        <v>28000</v>
      </c>
      <c r="C62" s="98">
        <v>22835</v>
      </c>
      <c r="D62" s="99">
        <v>23292</v>
      </c>
      <c r="E62" s="97">
        <v>24503</v>
      </c>
      <c r="F62" s="98">
        <v>24503</v>
      </c>
      <c r="G62" s="99">
        <v>24503</v>
      </c>
      <c r="H62" s="100">
        <v>24503</v>
      </c>
      <c r="I62" s="97">
        <v>25605</v>
      </c>
      <c r="J62" s="98">
        <v>26783</v>
      </c>
      <c r="K62" s="99">
        <v>28015</v>
      </c>
    </row>
    <row r="63" spans="1:11" ht="13.5">
      <c r="A63" s="96" t="s">
        <v>63</v>
      </c>
      <c r="B63" s="97">
        <v>0</v>
      </c>
      <c r="C63" s="98">
        <v>27918</v>
      </c>
      <c r="D63" s="99">
        <v>28476</v>
      </c>
      <c r="E63" s="97">
        <v>29957</v>
      </c>
      <c r="F63" s="98">
        <v>29957</v>
      </c>
      <c r="G63" s="99">
        <v>29957</v>
      </c>
      <c r="H63" s="100">
        <v>29957</v>
      </c>
      <c r="I63" s="97">
        <v>31305</v>
      </c>
      <c r="J63" s="98">
        <v>32745</v>
      </c>
      <c r="K63" s="99">
        <v>34251</v>
      </c>
    </row>
    <row r="64" spans="1:11" ht="13.5">
      <c r="A64" s="96" t="s">
        <v>64</v>
      </c>
      <c r="B64" s="97">
        <v>0</v>
      </c>
      <c r="C64" s="98">
        <v>0</v>
      </c>
      <c r="D64" s="99">
        <v>0</v>
      </c>
      <c r="E64" s="97">
        <v>0</v>
      </c>
      <c r="F64" s="98">
        <v>0</v>
      </c>
      <c r="G64" s="99">
        <v>0</v>
      </c>
      <c r="H64" s="100">
        <v>0</v>
      </c>
      <c r="I64" s="97">
        <v>0</v>
      </c>
      <c r="J64" s="98">
        <v>0</v>
      </c>
      <c r="K64" s="99">
        <v>0</v>
      </c>
    </row>
    <row r="65" spans="1:11" ht="13.5">
      <c r="A65" s="96" t="s">
        <v>65</v>
      </c>
      <c r="B65" s="97">
        <v>0</v>
      </c>
      <c r="C65" s="98">
        <v>0</v>
      </c>
      <c r="D65" s="99">
        <v>0</v>
      </c>
      <c r="E65" s="97">
        <v>0</v>
      </c>
      <c r="F65" s="98">
        <v>0</v>
      </c>
      <c r="G65" s="99">
        <v>0</v>
      </c>
      <c r="H65" s="100">
        <v>0</v>
      </c>
      <c r="I65" s="97">
        <v>0</v>
      </c>
      <c r="J65" s="98">
        <v>0</v>
      </c>
      <c r="K65" s="99">
        <v>0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3.5">
      <c r="A67" s="105"/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3.5">
      <c r="A68" s="107"/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3.5">
      <c r="A69" s="108"/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3.5" hidden="1">
      <c r="A70" s="4" t="s">
        <v>134</v>
      </c>
      <c r="B70" s="5">
        <f>IF(ISERROR(B71/B72),0,(B71/B72))</f>
        <v>0.5109740330553663</v>
      </c>
      <c r="C70" s="5">
        <f aca="true" t="shared" si="8" ref="C70:K70">IF(ISERROR(C71/C72),0,(C71/C72))</f>
        <v>0.4857128828736935</v>
      </c>
      <c r="D70" s="5">
        <f t="shared" si="8"/>
        <v>0.5222964898119976</v>
      </c>
      <c r="E70" s="5">
        <f t="shared" si="8"/>
        <v>0.9999988103269672</v>
      </c>
      <c r="F70" s="5">
        <f t="shared" si="8"/>
        <v>1.0268728459126903</v>
      </c>
      <c r="G70" s="5">
        <f t="shared" si="8"/>
        <v>1.0268728459126903</v>
      </c>
      <c r="H70" s="5">
        <f t="shared" si="8"/>
        <v>0.4968602875402339</v>
      </c>
      <c r="I70" s="5">
        <f t="shared" si="8"/>
        <v>0.9162580412281446</v>
      </c>
      <c r="J70" s="5">
        <f t="shared" si="8"/>
        <v>0.9162580429681584</v>
      </c>
      <c r="K70" s="5">
        <f t="shared" si="8"/>
        <v>0.9162580400549212</v>
      </c>
    </row>
    <row r="71" spans="1:11" ht="12.75" hidden="1">
      <c r="A71" s="2" t="s">
        <v>135</v>
      </c>
      <c r="B71" s="2">
        <f>+B83</f>
        <v>83089254</v>
      </c>
      <c r="C71" s="2">
        <f aca="true" t="shared" si="9" ref="C71:K71">+C83</f>
        <v>106769063</v>
      </c>
      <c r="D71" s="2">
        <f t="shared" si="9"/>
        <v>129675761</v>
      </c>
      <c r="E71" s="2">
        <f t="shared" si="9"/>
        <v>333704738</v>
      </c>
      <c r="F71" s="2">
        <f t="shared" si="9"/>
        <v>301685302</v>
      </c>
      <c r="G71" s="2">
        <f t="shared" si="9"/>
        <v>301685302</v>
      </c>
      <c r="H71" s="2">
        <f t="shared" si="9"/>
        <v>126683995</v>
      </c>
      <c r="I71" s="2">
        <f t="shared" si="9"/>
        <v>283880672</v>
      </c>
      <c r="J71" s="2">
        <f t="shared" si="9"/>
        <v>296939184</v>
      </c>
      <c r="K71" s="2">
        <f t="shared" si="9"/>
        <v>310598385</v>
      </c>
    </row>
    <row r="72" spans="1:11" ht="12.75" hidden="1">
      <c r="A72" s="2" t="s">
        <v>136</v>
      </c>
      <c r="B72" s="2">
        <f>+B77</f>
        <v>162609543</v>
      </c>
      <c r="C72" s="2">
        <f aca="true" t="shared" si="10" ref="C72:K72">+C77</f>
        <v>219819294</v>
      </c>
      <c r="D72" s="2">
        <f t="shared" si="10"/>
        <v>248279978</v>
      </c>
      <c r="E72" s="2">
        <f t="shared" si="10"/>
        <v>333705135</v>
      </c>
      <c r="F72" s="2">
        <f t="shared" si="10"/>
        <v>293790320</v>
      </c>
      <c r="G72" s="2">
        <f t="shared" si="10"/>
        <v>293790320</v>
      </c>
      <c r="H72" s="2">
        <f t="shared" si="10"/>
        <v>254969049</v>
      </c>
      <c r="I72" s="2">
        <f t="shared" si="10"/>
        <v>309826118</v>
      </c>
      <c r="J72" s="2">
        <f t="shared" si="10"/>
        <v>324078120</v>
      </c>
      <c r="K72" s="2">
        <f t="shared" si="10"/>
        <v>338985713</v>
      </c>
    </row>
    <row r="73" spans="1:11" ht="12.75" hidden="1">
      <c r="A73" s="2" t="s">
        <v>137</v>
      </c>
      <c r="B73" s="2">
        <f>+B74</f>
        <v>110153681.33333334</v>
      </c>
      <c r="C73" s="2">
        <f aca="true" t="shared" si="11" ref="C73:K73">+(C78+C80+C81+C82)-(B78+B80+B81+B82)</f>
        <v>72238395</v>
      </c>
      <c r="D73" s="2">
        <f t="shared" si="11"/>
        <v>18869483</v>
      </c>
      <c r="E73" s="2">
        <f t="shared" si="11"/>
        <v>-261991147</v>
      </c>
      <c r="F73" s="2">
        <f>+(F78+F80+F81+F82)-(D78+D80+D81+D82)</f>
        <v>-261991147</v>
      </c>
      <c r="G73" s="2">
        <f>+(G78+G80+G81+G82)-(D78+D80+D81+D82)</f>
        <v>-261991147</v>
      </c>
      <c r="H73" s="2">
        <f>+(H78+H80+H81+H82)-(D78+D80+D81+D82)</f>
        <v>136824300</v>
      </c>
      <c r="I73" s="2">
        <f>+(I78+I80+I81+I82)-(E78+E80+E81+E82)</f>
        <v>381367869</v>
      </c>
      <c r="J73" s="2">
        <f t="shared" si="11"/>
        <v>-381367869</v>
      </c>
      <c r="K73" s="2">
        <f t="shared" si="11"/>
        <v>0</v>
      </c>
    </row>
    <row r="74" spans="1:11" ht="12.75" hidden="1">
      <c r="A74" s="2" t="s">
        <v>138</v>
      </c>
      <c r="B74" s="2">
        <f>+TREND(C74:E74)</f>
        <v>110153681.33333334</v>
      </c>
      <c r="C74" s="2">
        <f>+C73</f>
        <v>72238395</v>
      </c>
      <c r="D74" s="2">
        <f aca="true" t="shared" si="12" ref="D74:K74">+D73</f>
        <v>18869483</v>
      </c>
      <c r="E74" s="2">
        <f t="shared" si="12"/>
        <v>-261991147</v>
      </c>
      <c r="F74" s="2">
        <f t="shared" si="12"/>
        <v>-261991147</v>
      </c>
      <c r="G74" s="2">
        <f t="shared" si="12"/>
        <v>-261991147</v>
      </c>
      <c r="H74" s="2">
        <f t="shared" si="12"/>
        <v>136824300</v>
      </c>
      <c r="I74" s="2">
        <f t="shared" si="12"/>
        <v>381367869</v>
      </c>
      <c r="J74" s="2">
        <f t="shared" si="12"/>
        <v>-381367869</v>
      </c>
      <c r="K74" s="2">
        <f t="shared" si="12"/>
        <v>0</v>
      </c>
    </row>
    <row r="75" spans="1:11" ht="12.75" hidden="1">
      <c r="A75" s="2" t="s">
        <v>139</v>
      </c>
      <c r="B75" s="2">
        <f>+B84-(((B80+B81+B78)*B70)-B79)</f>
        <v>168263439.27533713</v>
      </c>
      <c r="C75" s="2">
        <f aca="true" t="shared" si="13" ref="C75:K75">+C84-(((C80+C81+C78)*C70)-C79)</f>
        <v>306798315.3388046</v>
      </c>
      <c r="D75" s="2">
        <f t="shared" si="13"/>
        <v>372721524.9072906</v>
      </c>
      <c r="E75" s="2">
        <f t="shared" si="13"/>
        <v>86879000</v>
      </c>
      <c r="F75" s="2">
        <f t="shared" si="13"/>
        <v>56377467</v>
      </c>
      <c r="G75" s="2">
        <f t="shared" si="13"/>
        <v>56377467</v>
      </c>
      <c r="H75" s="2">
        <f t="shared" si="13"/>
        <v>495578231.1625911</v>
      </c>
      <c r="I75" s="2">
        <f t="shared" si="13"/>
        <v>162173042.47633445</v>
      </c>
      <c r="J75" s="2">
        <f t="shared" si="13"/>
        <v>95783266</v>
      </c>
      <c r="K75" s="2">
        <f t="shared" si="13"/>
        <v>100189296</v>
      </c>
    </row>
    <row r="76" spans="1:11" ht="12.75" hidden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2.75" hidden="1">
      <c r="A77" s="1" t="s">
        <v>66</v>
      </c>
      <c r="B77" s="3">
        <v>162609543</v>
      </c>
      <c r="C77" s="3">
        <v>219819294</v>
      </c>
      <c r="D77" s="3">
        <v>248279978</v>
      </c>
      <c r="E77" s="3">
        <v>333705135</v>
      </c>
      <c r="F77" s="3">
        <v>293790320</v>
      </c>
      <c r="G77" s="3">
        <v>293790320</v>
      </c>
      <c r="H77" s="3">
        <v>254969049</v>
      </c>
      <c r="I77" s="3">
        <v>309826118</v>
      </c>
      <c r="J77" s="3">
        <v>324078120</v>
      </c>
      <c r="K77" s="3">
        <v>338985713</v>
      </c>
    </row>
    <row r="78" spans="1:11" ht="12.75" hidden="1">
      <c r="A78" s="1" t="s">
        <v>67</v>
      </c>
      <c r="B78" s="3">
        <v>6250830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2.75" hidden="1">
      <c r="A79" s="1" t="s">
        <v>68</v>
      </c>
      <c r="B79" s="3">
        <v>253038601</v>
      </c>
      <c r="C79" s="3">
        <v>335626929</v>
      </c>
      <c r="D79" s="3">
        <v>384750305</v>
      </c>
      <c r="E79" s="3">
        <v>0</v>
      </c>
      <c r="F79" s="3">
        <v>0</v>
      </c>
      <c r="G79" s="3">
        <v>0</v>
      </c>
      <c r="H79" s="3">
        <v>635773714</v>
      </c>
      <c r="I79" s="3">
        <v>416340617</v>
      </c>
      <c r="J79" s="3">
        <v>0</v>
      </c>
      <c r="K79" s="3">
        <v>0</v>
      </c>
    </row>
    <row r="80" spans="1:11" ht="12.75" hidden="1">
      <c r="A80" s="1" t="s">
        <v>69</v>
      </c>
      <c r="B80" s="3">
        <v>159658113</v>
      </c>
      <c r="C80" s="3">
        <v>190410301</v>
      </c>
      <c r="D80" s="3">
        <v>214466129</v>
      </c>
      <c r="E80" s="3">
        <v>0</v>
      </c>
      <c r="F80" s="3">
        <v>0</v>
      </c>
      <c r="G80" s="3">
        <v>0</v>
      </c>
      <c r="H80" s="3">
        <v>411960609</v>
      </c>
      <c r="I80" s="3">
        <v>251923475</v>
      </c>
      <c r="J80" s="3">
        <v>0</v>
      </c>
      <c r="K80" s="3">
        <v>0</v>
      </c>
    </row>
    <row r="81" spans="1:11" ht="12.75" hidden="1">
      <c r="A81" s="1" t="s">
        <v>70</v>
      </c>
      <c r="B81" s="3">
        <v>0</v>
      </c>
      <c r="C81" s="3">
        <v>48917536</v>
      </c>
      <c r="D81" s="3">
        <v>43494211</v>
      </c>
      <c r="E81" s="3">
        <v>0</v>
      </c>
      <c r="F81" s="3">
        <v>0</v>
      </c>
      <c r="G81" s="3">
        <v>0</v>
      </c>
      <c r="H81" s="3">
        <v>-16330379</v>
      </c>
      <c r="I81" s="3">
        <v>125414086</v>
      </c>
      <c r="J81" s="3">
        <v>0</v>
      </c>
      <c r="K81" s="3">
        <v>0</v>
      </c>
    </row>
    <row r="82" spans="1:11" ht="12.75" hidden="1">
      <c r="A82" s="1" t="s">
        <v>71</v>
      </c>
      <c r="B82" s="3">
        <v>4974326</v>
      </c>
      <c r="C82" s="3">
        <v>3793827</v>
      </c>
      <c r="D82" s="3">
        <v>4030807</v>
      </c>
      <c r="E82" s="3">
        <v>0</v>
      </c>
      <c r="F82" s="3">
        <v>0</v>
      </c>
      <c r="G82" s="3">
        <v>0</v>
      </c>
      <c r="H82" s="3">
        <v>3185217</v>
      </c>
      <c r="I82" s="3">
        <v>4030308</v>
      </c>
      <c r="J82" s="3">
        <v>0</v>
      </c>
      <c r="K82" s="3">
        <v>0</v>
      </c>
    </row>
    <row r="83" spans="1:11" ht="12.75" hidden="1">
      <c r="A83" s="1" t="s">
        <v>72</v>
      </c>
      <c r="B83" s="3">
        <v>83089254</v>
      </c>
      <c r="C83" s="3">
        <v>106769063</v>
      </c>
      <c r="D83" s="3">
        <v>129675761</v>
      </c>
      <c r="E83" s="3">
        <v>333704738</v>
      </c>
      <c r="F83" s="3">
        <v>301685302</v>
      </c>
      <c r="G83" s="3">
        <v>301685302</v>
      </c>
      <c r="H83" s="3">
        <v>126683995</v>
      </c>
      <c r="I83" s="3">
        <v>283880672</v>
      </c>
      <c r="J83" s="3">
        <v>296939184</v>
      </c>
      <c r="K83" s="3">
        <v>310598385</v>
      </c>
    </row>
    <row r="84" spans="1:11" ht="12.75" hidden="1">
      <c r="A84" s="1" t="s">
        <v>73</v>
      </c>
      <c r="B84" s="3">
        <v>0</v>
      </c>
      <c r="C84" s="3">
        <v>87416000</v>
      </c>
      <c r="D84" s="3">
        <v>122703000</v>
      </c>
      <c r="E84" s="3">
        <v>86879000</v>
      </c>
      <c r="F84" s="3">
        <v>56377467</v>
      </c>
      <c r="G84" s="3">
        <v>56377467</v>
      </c>
      <c r="H84" s="3">
        <v>56377467</v>
      </c>
      <c r="I84" s="3">
        <v>91571000</v>
      </c>
      <c r="J84" s="3">
        <v>95783266</v>
      </c>
      <c r="K84" s="3">
        <v>100189296</v>
      </c>
    </row>
    <row r="85" spans="1:11" ht="12.75" hidden="1">
      <c r="A85" s="1" t="s">
        <v>74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" customHeight="1">
      <c r="A1" s="109" t="s">
        <v>0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9</v>
      </c>
      <c r="D3" s="15" t="s">
        <v>9</v>
      </c>
      <c r="E3" s="13" t="s">
        <v>10</v>
      </c>
      <c r="F3" s="14" t="s">
        <v>11</v>
      </c>
      <c r="G3" s="15" t="s">
        <v>12</v>
      </c>
      <c r="H3" s="16" t="s">
        <v>13</v>
      </c>
      <c r="I3" s="13" t="s">
        <v>14</v>
      </c>
      <c r="J3" s="14" t="s">
        <v>15</v>
      </c>
      <c r="K3" s="15" t="s">
        <v>16</v>
      </c>
    </row>
    <row r="4" spans="1:11" ht="13.5">
      <c r="A4" s="17" t="s">
        <v>17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18</v>
      </c>
      <c r="B5" s="6">
        <v>6570118000</v>
      </c>
      <c r="C5" s="6">
        <v>-66183915</v>
      </c>
      <c r="D5" s="23">
        <v>-75100256</v>
      </c>
      <c r="E5" s="24">
        <v>8200000000</v>
      </c>
      <c r="F5" s="6">
        <v>8325950000</v>
      </c>
      <c r="G5" s="25">
        <v>8325950000</v>
      </c>
      <c r="H5" s="26">
        <v>8144440311</v>
      </c>
      <c r="I5" s="24">
        <v>9345000180</v>
      </c>
      <c r="J5" s="6">
        <v>9989805190</v>
      </c>
      <c r="K5" s="25">
        <v>10679101760</v>
      </c>
    </row>
    <row r="6" spans="1:11" ht="13.5">
      <c r="A6" s="22" t="s">
        <v>19</v>
      </c>
      <c r="B6" s="6">
        <v>16534904523</v>
      </c>
      <c r="C6" s="6">
        <v>0</v>
      </c>
      <c r="D6" s="23">
        <v>0</v>
      </c>
      <c r="E6" s="24">
        <v>21751776740</v>
      </c>
      <c r="F6" s="6">
        <v>21751776740</v>
      </c>
      <c r="G6" s="25">
        <v>21751776740</v>
      </c>
      <c r="H6" s="26">
        <v>18400227599</v>
      </c>
      <c r="I6" s="24">
        <v>21554738070</v>
      </c>
      <c r="J6" s="6">
        <v>24303105170</v>
      </c>
      <c r="K6" s="25">
        <v>26304313760</v>
      </c>
    </row>
    <row r="7" spans="1:11" ht="13.5">
      <c r="A7" s="22" t="s">
        <v>20</v>
      </c>
      <c r="B7" s="6">
        <v>664334000</v>
      </c>
      <c r="C7" s="6">
        <v>0</v>
      </c>
      <c r="D7" s="23">
        <v>0</v>
      </c>
      <c r="E7" s="24">
        <v>510323688</v>
      </c>
      <c r="F7" s="6">
        <v>512269963</v>
      </c>
      <c r="G7" s="25">
        <v>512269963</v>
      </c>
      <c r="H7" s="26">
        <v>407790286</v>
      </c>
      <c r="I7" s="24">
        <v>324478390</v>
      </c>
      <c r="J7" s="6">
        <v>343693330</v>
      </c>
      <c r="K7" s="25">
        <v>389715100</v>
      </c>
    </row>
    <row r="8" spans="1:11" ht="13.5">
      <c r="A8" s="22" t="s">
        <v>21</v>
      </c>
      <c r="B8" s="6">
        <v>2716460000</v>
      </c>
      <c r="C8" s="6">
        <v>36095666</v>
      </c>
      <c r="D8" s="23">
        <v>-12194256</v>
      </c>
      <c r="E8" s="24">
        <v>3806606400</v>
      </c>
      <c r="F8" s="6">
        <v>4176212075</v>
      </c>
      <c r="G8" s="25">
        <v>4176212075</v>
      </c>
      <c r="H8" s="26">
        <v>2948679683</v>
      </c>
      <c r="I8" s="24">
        <v>4090546860</v>
      </c>
      <c r="J8" s="6">
        <v>4426642040</v>
      </c>
      <c r="K8" s="25">
        <v>4773342020</v>
      </c>
    </row>
    <row r="9" spans="1:11" ht="13.5">
      <c r="A9" s="22" t="s">
        <v>22</v>
      </c>
      <c r="B9" s="6">
        <v>4085356181</v>
      </c>
      <c r="C9" s="6">
        <v>-32846</v>
      </c>
      <c r="D9" s="23">
        <v>990008</v>
      </c>
      <c r="E9" s="24">
        <v>4979801654</v>
      </c>
      <c r="F9" s="6">
        <v>4864558543</v>
      </c>
      <c r="G9" s="25">
        <v>4864558543</v>
      </c>
      <c r="H9" s="26">
        <v>4292897792</v>
      </c>
      <c r="I9" s="24">
        <v>5219482120</v>
      </c>
      <c r="J9" s="6">
        <v>5561886160</v>
      </c>
      <c r="K9" s="25">
        <v>5903189740</v>
      </c>
    </row>
    <row r="10" spans="1:11" ht="25.5">
      <c r="A10" s="27" t="s">
        <v>129</v>
      </c>
      <c r="B10" s="28">
        <f>SUM(B5:B9)</f>
        <v>30571172704</v>
      </c>
      <c r="C10" s="29">
        <f aca="true" t="shared" si="0" ref="C10:K10">SUM(C5:C9)</f>
        <v>-30121095</v>
      </c>
      <c r="D10" s="30">
        <f t="shared" si="0"/>
        <v>-86304504</v>
      </c>
      <c r="E10" s="28">
        <f t="shared" si="0"/>
        <v>39248508482</v>
      </c>
      <c r="F10" s="29">
        <f t="shared" si="0"/>
        <v>39630767321</v>
      </c>
      <c r="G10" s="31">
        <f t="shared" si="0"/>
        <v>39630767321</v>
      </c>
      <c r="H10" s="32">
        <f t="shared" si="0"/>
        <v>34194035671</v>
      </c>
      <c r="I10" s="28">
        <f t="shared" si="0"/>
        <v>40534245620</v>
      </c>
      <c r="J10" s="29">
        <f t="shared" si="0"/>
        <v>44625131890</v>
      </c>
      <c r="K10" s="31">
        <f t="shared" si="0"/>
        <v>48049662380</v>
      </c>
    </row>
    <row r="11" spans="1:11" ht="13.5">
      <c r="A11" s="22" t="s">
        <v>23</v>
      </c>
      <c r="B11" s="6">
        <v>8860254775</v>
      </c>
      <c r="C11" s="6">
        <v>41697000</v>
      </c>
      <c r="D11" s="23">
        <v>14208000</v>
      </c>
      <c r="E11" s="24">
        <v>11544074511</v>
      </c>
      <c r="F11" s="6">
        <v>11624528351</v>
      </c>
      <c r="G11" s="25">
        <v>11624528351</v>
      </c>
      <c r="H11" s="26">
        <v>9557991261</v>
      </c>
      <c r="I11" s="24">
        <v>10751491590</v>
      </c>
      <c r="J11" s="6">
        <v>11470070450</v>
      </c>
      <c r="K11" s="25">
        <v>12274127590</v>
      </c>
    </row>
    <row r="12" spans="1:11" ht="13.5">
      <c r="A12" s="22" t="s">
        <v>24</v>
      </c>
      <c r="B12" s="6">
        <v>110934000</v>
      </c>
      <c r="C12" s="6">
        <v>0</v>
      </c>
      <c r="D12" s="23">
        <v>0</v>
      </c>
      <c r="E12" s="24">
        <v>134127300</v>
      </c>
      <c r="F12" s="6">
        <v>134127300</v>
      </c>
      <c r="G12" s="25">
        <v>134127300</v>
      </c>
      <c r="H12" s="26">
        <v>116337238</v>
      </c>
      <c r="I12" s="24">
        <v>139857920</v>
      </c>
      <c r="J12" s="6">
        <v>145537600</v>
      </c>
      <c r="K12" s="25">
        <v>151450650</v>
      </c>
    </row>
    <row r="13" spans="1:11" ht="13.5">
      <c r="A13" s="22" t="s">
        <v>130</v>
      </c>
      <c r="B13" s="6">
        <v>2188667000</v>
      </c>
      <c r="C13" s="6">
        <v>83126662</v>
      </c>
      <c r="D13" s="23">
        <v>106402284</v>
      </c>
      <c r="E13" s="24">
        <v>2700663091</v>
      </c>
      <c r="F13" s="6">
        <v>2725666461</v>
      </c>
      <c r="G13" s="25">
        <v>2725666461</v>
      </c>
      <c r="H13" s="26">
        <v>2130584938</v>
      </c>
      <c r="I13" s="24">
        <v>2958028260</v>
      </c>
      <c r="J13" s="6">
        <v>2838528070</v>
      </c>
      <c r="K13" s="25">
        <v>2701385420</v>
      </c>
    </row>
    <row r="14" spans="1:11" ht="13.5">
      <c r="A14" s="22" t="s">
        <v>25</v>
      </c>
      <c r="B14" s="6">
        <v>897959000</v>
      </c>
      <c r="C14" s="6">
        <v>0</v>
      </c>
      <c r="D14" s="23">
        <v>0</v>
      </c>
      <c r="E14" s="24">
        <v>974356410</v>
      </c>
      <c r="F14" s="6">
        <v>974356030</v>
      </c>
      <c r="G14" s="25">
        <v>974356030</v>
      </c>
      <c r="H14" s="26">
        <v>811481220</v>
      </c>
      <c r="I14" s="24">
        <v>845099110</v>
      </c>
      <c r="J14" s="6">
        <v>875304090</v>
      </c>
      <c r="K14" s="25">
        <v>914196750</v>
      </c>
    </row>
    <row r="15" spans="1:11" ht="13.5">
      <c r="A15" s="22" t="s">
        <v>26</v>
      </c>
      <c r="B15" s="6">
        <v>10232764990</v>
      </c>
      <c r="C15" s="6">
        <v>2277</v>
      </c>
      <c r="D15" s="23">
        <v>3571398</v>
      </c>
      <c r="E15" s="24">
        <v>14143556986</v>
      </c>
      <c r="F15" s="6">
        <v>14221268045</v>
      </c>
      <c r="G15" s="25">
        <v>14221268045</v>
      </c>
      <c r="H15" s="26">
        <v>12570124213</v>
      </c>
      <c r="I15" s="24">
        <v>14629799190</v>
      </c>
      <c r="J15" s="6">
        <v>16491219220</v>
      </c>
      <c r="K15" s="25">
        <v>17681626650</v>
      </c>
    </row>
    <row r="16" spans="1:11" ht="13.5">
      <c r="A16" s="22" t="s">
        <v>21</v>
      </c>
      <c r="B16" s="6">
        <v>282815000</v>
      </c>
      <c r="C16" s="6">
        <v>-18400000</v>
      </c>
      <c r="D16" s="23">
        <v>620363</v>
      </c>
      <c r="E16" s="24">
        <v>506730420</v>
      </c>
      <c r="F16" s="6">
        <v>641861290</v>
      </c>
      <c r="G16" s="25">
        <v>641861290</v>
      </c>
      <c r="H16" s="26">
        <v>511425439</v>
      </c>
      <c r="I16" s="24">
        <v>568252650</v>
      </c>
      <c r="J16" s="6">
        <v>605510930</v>
      </c>
      <c r="K16" s="25">
        <v>646130100</v>
      </c>
    </row>
    <row r="17" spans="1:11" ht="13.5">
      <c r="A17" s="22" t="s">
        <v>27</v>
      </c>
      <c r="B17" s="6">
        <v>8768168619</v>
      </c>
      <c r="C17" s="6">
        <v>-139061399</v>
      </c>
      <c r="D17" s="23">
        <v>-47432454</v>
      </c>
      <c r="E17" s="24">
        <v>8725385172</v>
      </c>
      <c r="F17" s="6">
        <v>9031462579</v>
      </c>
      <c r="G17" s="25">
        <v>9031462579</v>
      </c>
      <c r="H17" s="26">
        <v>6327677250</v>
      </c>
      <c r="I17" s="24">
        <v>10269281840</v>
      </c>
      <c r="J17" s="6">
        <v>11113612090</v>
      </c>
      <c r="K17" s="25">
        <v>11949802160</v>
      </c>
    </row>
    <row r="18" spans="1:11" ht="13.5">
      <c r="A18" s="33" t="s">
        <v>28</v>
      </c>
      <c r="B18" s="34">
        <f>SUM(B11:B17)</f>
        <v>31341563384</v>
      </c>
      <c r="C18" s="35">
        <f aca="true" t="shared" si="1" ref="C18:K18">SUM(C11:C17)</f>
        <v>-32635460</v>
      </c>
      <c r="D18" s="36">
        <f t="shared" si="1"/>
        <v>77369591</v>
      </c>
      <c r="E18" s="34">
        <f t="shared" si="1"/>
        <v>38728893890</v>
      </c>
      <c r="F18" s="35">
        <f t="shared" si="1"/>
        <v>39353270056</v>
      </c>
      <c r="G18" s="37">
        <f t="shared" si="1"/>
        <v>39353270056</v>
      </c>
      <c r="H18" s="38">
        <f t="shared" si="1"/>
        <v>32025621559</v>
      </c>
      <c r="I18" s="34">
        <f t="shared" si="1"/>
        <v>40161810560</v>
      </c>
      <c r="J18" s="35">
        <f t="shared" si="1"/>
        <v>43539782450</v>
      </c>
      <c r="K18" s="37">
        <f t="shared" si="1"/>
        <v>46318719320</v>
      </c>
    </row>
    <row r="19" spans="1:11" ht="13.5">
      <c r="A19" s="33" t="s">
        <v>29</v>
      </c>
      <c r="B19" s="39">
        <f>+B10-B18</f>
        <v>-770390680</v>
      </c>
      <c r="C19" s="40">
        <f aca="true" t="shared" si="2" ref="C19:K19">+C10-C18</f>
        <v>2514365</v>
      </c>
      <c r="D19" s="41">
        <f t="shared" si="2"/>
        <v>-163674095</v>
      </c>
      <c r="E19" s="39">
        <f t="shared" si="2"/>
        <v>519614592</v>
      </c>
      <c r="F19" s="40">
        <f t="shared" si="2"/>
        <v>277497265</v>
      </c>
      <c r="G19" s="42">
        <f t="shared" si="2"/>
        <v>277497265</v>
      </c>
      <c r="H19" s="43">
        <f t="shared" si="2"/>
        <v>2168414112</v>
      </c>
      <c r="I19" s="39">
        <f t="shared" si="2"/>
        <v>372435060</v>
      </c>
      <c r="J19" s="40">
        <f t="shared" si="2"/>
        <v>1085349440</v>
      </c>
      <c r="K19" s="42">
        <f t="shared" si="2"/>
        <v>1730943060</v>
      </c>
    </row>
    <row r="20" spans="1:11" ht="25.5">
      <c r="A20" s="44" t="s">
        <v>30</v>
      </c>
      <c r="B20" s="45">
        <v>2968039000</v>
      </c>
      <c r="C20" s="46">
        <v>-2514376</v>
      </c>
      <c r="D20" s="47">
        <v>0</v>
      </c>
      <c r="E20" s="45">
        <v>3494707480</v>
      </c>
      <c r="F20" s="46">
        <v>2822769447</v>
      </c>
      <c r="G20" s="48">
        <v>2822769447</v>
      </c>
      <c r="H20" s="49">
        <v>1242930677</v>
      </c>
      <c r="I20" s="45">
        <v>3528323010</v>
      </c>
      <c r="J20" s="46">
        <v>3547210000</v>
      </c>
      <c r="K20" s="48">
        <v>3675520000</v>
      </c>
    </row>
    <row r="21" spans="1:11" ht="63.75">
      <c r="A21" s="50" t="s">
        <v>131</v>
      </c>
      <c r="B21" s="51">
        <v>0</v>
      </c>
      <c r="C21" s="52">
        <v>0</v>
      </c>
      <c r="D21" s="53">
        <v>12000762</v>
      </c>
      <c r="E21" s="51">
        <v>29000000</v>
      </c>
      <c r="F21" s="52">
        <v>29000000</v>
      </c>
      <c r="G21" s="54">
        <v>29000000</v>
      </c>
      <c r="H21" s="55">
        <v>12818253</v>
      </c>
      <c r="I21" s="51">
        <v>10200000</v>
      </c>
      <c r="J21" s="52">
        <v>12000000</v>
      </c>
      <c r="K21" s="54">
        <v>5000000</v>
      </c>
    </row>
    <row r="22" spans="1:11" ht="25.5">
      <c r="A22" s="56" t="s">
        <v>132</v>
      </c>
      <c r="B22" s="57">
        <f>SUM(B19:B21)</f>
        <v>2197648320</v>
      </c>
      <c r="C22" s="58">
        <f aca="true" t="shared" si="3" ref="C22:K22">SUM(C19:C21)</f>
        <v>-11</v>
      </c>
      <c r="D22" s="59">
        <f t="shared" si="3"/>
        <v>-151673333</v>
      </c>
      <c r="E22" s="57">
        <f t="shared" si="3"/>
        <v>4043322072</v>
      </c>
      <c r="F22" s="58">
        <f t="shared" si="3"/>
        <v>3129266712</v>
      </c>
      <c r="G22" s="60">
        <f t="shared" si="3"/>
        <v>3129266712</v>
      </c>
      <c r="H22" s="61">
        <f t="shared" si="3"/>
        <v>3424163042</v>
      </c>
      <c r="I22" s="57">
        <f t="shared" si="3"/>
        <v>3910958070</v>
      </c>
      <c r="J22" s="58">
        <f t="shared" si="3"/>
        <v>4644559440</v>
      </c>
      <c r="K22" s="60">
        <f t="shared" si="3"/>
        <v>5411463060</v>
      </c>
    </row>
    <row r="23" spans="1:11" ht="13.5">
      <c r="A23" s="50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62" t="s">
        <v>32</v>
      </c>
      <c r="B24" s="39">
        <f>SUM(B22:B23)</f>
        <v>2197648320</v>
      </c>
      <c r="C24" s="40">
        <f aca="true" t="shared" si="4" ref="C24:K24">SUM(C22:C23)</f>
        <v>-11</v>
      </c>
      <c r="D24" s="41">
        <f t="shared" si="4"/>
        <v>-151673333</v>
      </c>
      <c r="E24" s="39">
        <f t="shared" si="4"/>
        <v>4043322072</v>
      </c>
      <c r="F24" s="40">
        <f t="shared" si="4"/>
        <v>3129266712</v>
      </c>
      <c r="G24" s="42">
        <f t="shared" si="4"/>
        <v>3129266712</v>
      </c>
      <c r="H24" s="43">
        <f t="shared" si="4"/>
        <v>3424163042</v>
      </c>
      <c r="I24" s="39">
        <f t="shared" si="4"/>
        <v>3910958070</v>
      </c>
      <c r="J24" s="40">
        <f t="shared" si="4"/>
        <v>4644559440</v>
      </c>
      <c r="K24" s="42">
        <f t="shared" si="4"/>
        <v>5411463060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64" t="s">
        <v>133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3.5">
      <c r="A27" s="33" t="s">
        <v>33</v>
      </c>
      <c r="B27" s="7">
        <v>5466428000</v>
      </c>
      <c r="C27" s="7">
        <v>-55090605</v>
      </c>
      <c r="D27" s="69">
        <v>-3185475</v>
      </c>
      <c r="E27" s="70">
        <v>7854605000</v>
      </c>
      <c r="F27" s="7">
        <v>5551521081</v>
      </c>
      <c r="G27" s="71">
        <v>5551521081</v>
      </c>
      <c r="H27" s="72">
        <v>3290908287</v>
      </c>
      <c r="I27" s="70">
        <v>4792769000</v>
      </c>
      <c r="J27" s="7">
        <v>5098905000</v>
      </c>
      <c r="K27" s="71">
        <v>5583392000</v>
      </c>
    </row>
    <row r="28" spans="1:11" ht="13.5">
      <c r="A28" s="73" t="s">
        <v>34</v>
      </c>
      <c r="B28" s="6">
        <v>2968039000</v>
      </c>
      <c r="C28" s="6">
        <v>-33517579</v>
      </c>
      <c r="D28" s="23">
        <v>-32156</v>
      </c>
      <c r="E28" s="24">
        <v>3494707000</v>
      </c>
      <c r="F28" s="6">
        <v>2822769004</v>
      </c>
      <c r="G28" s="25">
        <v>2822769004</v>
      </c>
      <c r="H28" s="26">
        <v>0</v>
      </c>
      <c r="I28" s="24">
        <v>3528323000</v>
      </c>
      <c r="J28" s="6">
        <v>3547210000</v>
      </c>
      <c r="K28" s="25">
        <v>3675520000</v>
      </c>
    </row>
    <row r="29" spans="1:11" ht="13.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3.5">
      <c r="A30" s="22" t="s">
        <v>35</v>
      </c>
      <c r="B30" s="6">
        <v>171914000</v>
      </c>
      <c r="C30" s="6">
        <v>-457898</v>
      </c>
      <c r="D30" s="23">
        <v>-4885485</v>
      </c>
      <c r="E30" s="24">
        <v>1654597000</v>
      </c>
      <c r="F30" s="6">
        <v>92000000</v>
      </c>
      <c r="G30" s="25">
        <v>92000000</v>
      </c>
      <c r="H30" s="26">
        <v>0</v>
      </c>
      <c r="I30" s="24">
        <v>1023498000</v>
      </c>
      <c r="J30" s="6">
        <v>1000000000</v>
      </c>
      <c r="K30" s="25">
        <v>1000000000</v>
      </c>
    </row>
    <row r="31" spans="1:11" ht="13.5">
      <c r="A31" s="22" t="s">
        <v>36</v>
      </c>
      <c r="B31" s="6">
        <v>2326475000</v>
      </c>
      <c r="C31" s="6">
        <v>0</v>
      </c>
      <c r="D31" s="23">
        <v>0</v>
      </c>
      <c r="E31" s="24">
        <v>0</v>
      </c>
      <c r="F31" s="6">
        <v>0</v>
      </c>
      <c r="G31" s="25">
        <v>0</v>
      </c>
      <c r="H31" s="26">
        <v>0</v>
      </c>
      <c r="I31" s="24">
        <v>240948000</v>
      </c>
      <c r="J31" s="6">
        <v>551695000</v>
      </c>
      <c r="K31" s="25">
        <v>907872000</v>
      </c>
    </row>
    <row r="32" spans="1:11" ht="13.5">
      <c r="A32" s="33" t="s">
        <v>37</v>
      </c>
      <c r="B32" s="7">
        <f>SUM(B28:B31)</f>
        <v>5466428000</v>
      </c>
      <c r="C32" s="7">
        <f aca="true" t="shared" si="5" ref="C32:K32">SUM(C28:C31)</f>
        <v>-33975477</v>
      </c>
      <c r="D32" s="69">
        <f t="shared" si="5"/>
        <v>-4917641</v>
      </c>
      <c r="E32" s="70">
        <f t="shared" si="5"/>
        <v>5149304000</v>
      </c>
      <c r="F32" s="7">
        <f t="shared" si="5"/>
        <v>2914769004</v>
      </c>
      <c r="G32" s="71">
        <f t="shared" si="5"/>
        <v>2914769004</v>
      </c>
      <c r="H32" s="72">
        <f t="shared" si="5"/>
        <v>0</v>
      </c>
      <c r="I32" s="70">
        <f t="shared" si="5"/>
        <v>4792769000</v>
      </c>
      <c r="J32" s="7">
        <f t="shared" si="5"/>
        <v>5098905000</v>
      </c>
      <c r="K32" s="71">
        <f t="shared" si="5"/>
        <v>5583392000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3.5">
      <c r="A34" s="64" t="s">
        <v>38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3.5">
      <c r="A35" s="22" t="s">
        <v>39</v>
      </c>
      <c r="B35" s="6">
        <v>14315463000</v>
      </c>
      <c r="C35" s="6">
        <v>-81170713</v>
      </c>
      <c r="D35" s="23">
        <v>666697410</v>
      </c>
      <c r="E35" s="24">
        <v>0</v>
      </c>
      <c r="F35" s="6">
        <v>0</v>
      </c>
      <c r="G35" s="25">
        <v>0</v>
      </c>
      <c r="H35" s="26">
        <v>-869562241</v>
      </c>
      <c r="I35" s="24">
        <v>0</v>
      </c>
      <c r="J35" s="6">
        <v>0</v>
      </c>
      <c r="K35" s="25">
        <v>0</v>
      </c>
    </row>
    <row r="36" spans="1:11" ht="13.5">
      <c r="A36" s="22" t="s">
        <v>40</v>
      </c>
      <c r="B36" s="6">
        <v>48301228000</v>
      </c>
      <c r="C36" s="6">
        <v>-130721835</v>
      </c>
      <c r="D36" s="23">
        <v>-174167340</v>
      </c>
      <c r="E36" s="24">
        <v>7854605000</v>
      </c>
      <c r="F36" s="6">
        <v>5551521081</v>
      </c>
      <c r="G36" s="25">
        <v>5551521081</v>
      </c>
      <c r="H36" s="26">
        <v>1154640393</v>
      </c>
      <c r="I36" s="24">
        <v>4792769000</v>
      </c>
      <c r="J36" s="6">
        <v>5098905000</v>
      </c>
      <c r="K36" s="25">
        <v>5583392000</v>
      </c>
    </row>
    <row r="37" spans="1:11" ht="13.5">
      <c r="A37" s="22" t="s">
        <v>41</v>
      </c>
      <c r="B37" s="6">
        <v>11300859000</v>
      </c>
      <c r="C37" s="6">
        <v>619353</v>
      </c>
      <c r="D37" s="23">
        <v>482575477</v>
      </c>
      <c r="E37" s="24">
        <v>0</v>
      </c>
      <c r="F37" s="6">
        <v>0</v>
      </c>
      <c r="G37" s="25">
        <v>0</v>
      </c>
      <c r="H37" s="26">
        <v>-2546895333</v>
      </c>
      <c r="I37" s="24">
        <v>0</v>
      </c>
      <c r="J37" s="6">
        <v>0</v>
      </c>
      <c r="K37" s="25">
        <v>0</v>
      </c>
    </row>
    <row r="38" spans="1:11" ht="13.5">
      <c r="A38" s="22" t="s">
        <v>42</v>
      </c>
      <c r="B38" s="6">
        <v>12197749000</v>
      </c>
      <c r="C38" s="6">
        <v>41697000</v>
      </c>
      <c r="D38" s="23">
        <v>0</v>
      </c>
      <c r="E38" s="24">
        <v>0</v>
      </c>
      <c r="F38" s="6">
        <v>0</v>
      </c>
      <c r="G38" s="25">
        <v>0</v>
      </c>
      <c r="H38" s="26">
        <v>-584689596</v>
      </c>
      <c r="I38" s="24">
        <v>0</v>
      </c>
      <c r="J38" s="6">
        <v>0</v>
      </c>
      <c r="K38" s="25">
        <v>0</v>
      </c>
    </row>
    <row r="39" spans="1:11" ht="13.5">
      <c r="A39" s="22" t="s">
        <v>43</v>
      </c>
      <c r="B39" s="6">
        <v>39118083000</v>
      </c>
      <c r="C39" s="6">
        <v>-254208878</v>
      </c>
      <c r="D39" s="23">
        <v>12138078</v>
      </c>
      <c r="E39" s="24">
        <v>7854605000</v>
      </c>
      <c r="F39" s="6">
        <v>5551521077</v>
      </c>
      <c r="G39" s="25">
        <v>5551521077</v>
      </c>
      <c r="H39" s="26">
        <v>-7501046</v>
      </c>
      <c r="I39" s="24">
        <v>4792769000</v>
      </c>
      <c r="J39" s="6">
        <v>5098905000</v>
      </c>
      <c r="K39" s="25">
        <v>5583392000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64" t="s">
        <v>44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3.5">
      <c r="A42" s="22" t="s">
        <v>45</v>
      </c>
      <c r="B42" s="6">
        <v>5119974000</v>
      </c>
      <c r="C42" s="6">
        <v>0</v>
      </c>
      <c r="D42" s="23">
        <v>0</v>
      </c>
      <c r="E42" s="24">
        <v>0</v>
      </c>
      <c r="F42" s="6">
        <v>0</v>
      </c>
      <c r="G42" s="25">
        <v>0</v>
      </c>
      <c r="H42" s="26">
        <v>0</v>
      </c>
      <c r="I42" s="24">
        <v>0</v>
      </c>
      <c r="J42" s="6">
        <v>0</v>
      </c>
      <c r="K42" s="25">
        <v>0</v>
      </c>
    </row>
    <row r="43" spans="1:11" ht="13.5">
      <c r="A43" s="22" t="s">
        <v>46</v>
      </c>
      <c r="B43" s="6">
        <v>-5338579000</v>
      </c>
      <c r="C43" s="6">
        <v>0</v>
      </c>
      <c r="D43" s="23">
        <v>-1</v>
      </c>
      <c r="E43" s="24">
        <v>1</v>
      </c>
      <c r="F43" s="6">
        <v>1</v>
      </c>
      <c r="G43" s="25">
        <v>1</v>
      </c>
      <c r="H43" s="26">
        <v>-10322182</v>
      </c>
      <c r="I43" s="24">
        <v>0</v>
      </c>
      <c r="J43" s="6">
        <v>0</v>
      </c>
      <c r="K43" s="25">
        <v>0</v>
      </c>
    </row>
    <row r="44" spans="1:11" ht="13.5">
      <c r="A44" s="22" t="s">
        <v>47</v>
      </c>
      <c r="B44" s="6">
        <v>-400374000</v>
      </c>
      <c r="C44" s="6">
        <v>0</v>
      </c>
      <c r="D44" s="23">
        <v>0</v>
      </c>
      <c r="E44" s="24">
        <v>0</v>
      </c>
      <c r="F44" s="6">
        <v>0</v>
      </c>
      <c r="G44" s="25">
        <v>0</v>
      </c>
      <c r="H44" s="26">
        <v>-93625556</v>
      </c>
      <c r="I44" s="24">
        <v>0</v>
      </c>
      <c r="J44" s="6">
        <v>0</v>
      </c>
      <c r="K44" s="25">
        <v>0</v>
      </c>
    </row>
    <row r="45" spans="1:11" ht="13.5">
      <c r="A45" s="33" t="s">
        <v>48</v>
      </c>
      <c r="B45" s="7">
        <v>6597350000</v>
      </c>
      <c r="C45" s="7">
        <v>0</v>
      </c>
      <c r="D45" s="69">
        <v>-1</v>
      </c>
      <c r="E45" s="70">
        <v>1</v>
      </c>
      <c r="F45" s="7">
        <v>1</v>
      </c>
      <c r="G45" s="71">
        <v>1</v>
      </c>
      <c r="H45" s="72">
        <v>-43028337</v>
      </c>
      <c r="I45" s="70">
        <v>0</v>
      </c>
      <c r="J45" s="7">
        <v>0</v>
      </c>
      <c r="K45" s="71">
        <v>0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64" t="s">
        <v>49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3.5">
      <c r="A48" s="22" t="s">
        <v>50</v>
      </c>
      <c r="B48" s="6">
        <v>6597350000</v>
      </c>
      <c r="C48" s="6">
        <v>140420</v>
      </c>
      <c r="D48" s="23">
        <v>0</v>
      </c>
      <c r="E48" s="24">
        <v>0</v>
      </c>
      <c r="F48" s="6">
        <v>0</v>
      </c>
      <c r="G48" s="25">
        <v>0</v>
      </c>
      <c r="H48" s="26">
        <v>-5334426542</v>
      </c>
      <c r="I48" s="24">
        <v>0</v>
      </c>
      <c r="J48" s="6">
        <v>0</v>
      </c>
      <c r="K48" s="25">
        <v>0</v>
      </c>
    </row>
    <row r="49" spans="1:11" ht="13.5">
      <c r="A49" s="22" t="s">
        <v>51</v>
      </c>
      <c r="B49" s="6">
        <f>+B75</f>
        <v>1023875678.1076336</v>
      </c>
      <c r="C49" s="6">
        <f aca="true" t="shared" si="6" ref="C49:K49">+C75</f>
        <v>4715339971</v>
      </c>
      <c r="D49" s="23">
        <f t="shared" si="6"/>
        <v>5788030678</v>
      </c>
      <c r="E49" s="24">
        <f t="shared" si="6"/>
        <v>4606242357</v>
      </c>
      <c r="F49" s="6">
        <f t="shared" si="6"/>
        <v>4474459357</v>
      </c>
      <c r="G49" s="25">
        <f t="shared" si="6"/>
        <v>4474459357</v>
      </c>
      <c r="H49" s="26">
        <f t="shared" si="6"/>
        <v>-1954114026</v>
      </c>
      <c r="I49" s="24">
        <f t="shared" si="6"/>
        <v>4052742816</v>
      </c>
      <c r="J49" s="6">
        <f t="shared" si="6"/>
        <v>4525711013</v>
      </c>
      <c r="K49" s="25">
        <f t="shared" si="6"/>
        <v>4776709637</v>
      </c>
    </row>
    <row r="50" spans="1:11" ht="13.5">
      <c r="A50" s="33" t="s">
        <v>52</v>
      </c>
      <c r="B50" s="7">
        <f>+B48-B49</f>
        <v>5573474321.892366</v>
      </c>
      <c r="C50" s="7">
        <f aca="true" t="shared" si="7" ref="C50:K50">+C48-C49</f>
        <v>-4715199551</v>
      </c>
      <c r="D50" s="69">
        <f t="shared" si="7"/>
        <v>-5788030678</v>
      </c>
      <c r="E50" s="70">
        <f t="shared" si="7"/>
        <v>-4606242357</v>
      </c>
      <c r="F50" s="7">
        <f t="shared" si="7"/>
        <v>-4474459357</v>
      </c>
      <c r="G50" s="71">
        <f t="shared" si="7"/>
        <v>-4474459357</v>
      </c>
      <c r="H50" s="72">
        <f t="shared" si="7"/>
        <v>-3380312516</v>
      </c>
      <c r="I50" s="70">
        <f t="shared" si="7"/>
        <v>-4052742816</v>
      </c>
      <c r="J50" s="7">
        <f t="shared" si="7"/>
        <v>-4525711013</v>
      </c>
      <c r="K50" s="71">
        <f t="shared" si="7"/>
        <v>-4776709637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3.5">
      <c r="A52" s="64" t="s">
        <v>53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54</v>
      </c>
      <c r="B53" s="6">
        <v>54406804999</v>
      </c>
      <c r="C53" s="6">
        <v>-47406069</v>
      </c>
      <c r="D53" s="23">
        <v>304539723</v>
      </c>
      <c r="E53" s="24">
        <v>7854605000</v>
      </c>
      <c r="F53" s="6">
        <v>5551521081</v>
      </c>
      <c r="G53" s="25">
        <v>5551521081</v>
      </c>
      <c r="H53" s="26">
        <v>-1368794070</v>
      </c>
      <c r="I53" s="24">
        <v>4792769000</v>
      </c>
      <c r="J53" s="6">
        <v>5098905000</v>
      </c>
      <c r="K53" s="25">
        <v>5583392000</v>
      </c>
    </row>
    <row r="54" spans="1:11" ht="13.5">
      <c r="A54" s="22" t="s">
        <v>55</v>
      </c>
      <c r="B54" s="6">
        <v>2188667000</v>
      </c>
      <c r="C54" s="6">
        <v>0</v>
      </c>
      <c r="D54" s="23">
        <v>67402990</v>
      </c>
      <c r="E54" s="24">
        <v>2729283091</v>
      </c>
      <c r="F54" s="6">
        <v>2725666461</v>
      </c>
      <c r="G54" s="25">
        <v>2725666461</v>
      </c>
      <c r="H54" s="26">
        <v>2128146087</v>
      </c>
      <c r="I54" s="24">
        <v>2958028260</v>
      </c>
      <c r="J54" s="6">
        <v>2838528070</v>
      </c>
      <c r="K54" s="25">
        <v>2701385420</v>
      </c>
    </row>
    <row r="55" spans="1:11" ht="13.5">
      <c r="A55" s="22" t="s">
        <v>56</v>
      </c>
      <c r="B55" s="6">
        <v>3604921000</v>
      </c>
      <c r="C55" s="6">
        <v>-46370952</v>
      </c>
      <c r="D55" s="23">
        <v>-89853448</v>
      </c>
      <c r="E55" s="24">
        <v>3275963000</v>
      </c>
      <c r="F55" s="6">
        <v>2168952966</v>
      </c>
      <c r="G55" s="25">
        <v>2168952966</v>
      </c>
      <c r="H55" s="26">
        <v>1320445184</v>
      </c>
      <c r="I55" s="24">
        <v>1832548000</v>
      </c>
      <c r="J55" s="6">
        <v>1900030000</v>
      </c>
      <c r="K55" s="25">
        <v>2359165000</v>
      </c>
    </row>
    <row r="56" spans="1:11" ht="13.5">
      <c r="A56" s="22" t="s">
        <v>57</v>
      </c>
      <c r="B56" s="6">
        <v>2487235000</v>
      </c>
      <c r="C56" s="6">
        <v>11967467</v>
      </c>
      <c r="D56" s="23">
        <v>1419730</v>
      </c>
      <c r="E56" s="24">
        <v>3383328144</v>
      </c>
      <c r="F56" s="6">
        <v>3406166049</v>
      </c>
      <c r="G56" s="25">
        <v>3406166049</v>
      </c>
      <c r="H56" s="26">
        <v>2629828401</v>
      </c>
      <c r="I56" s="24">
        <v>3200065640</v>
      </c>
      <c r="J56" s="6">
        <v>3630495500</v>
      </c>
      <c r="K56" s="25">
        <v>3808789670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3.5">
      <c r="A58" s="64" t="s">
        <v>58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3.5">
      <c r="A59" s="90" t="s">
        <v>59</v>
      </c>
      <c r="B59" s="6">
        <v>1622755527</v>
      </c>
      <c r="C59" s="6">
        <v>1762790653</v>
      </c>
      <c r="D59" s="23">
        <v>1983715120</v>
      </c>
      <c r="E59" s="24">
        <v>1490220000</v>
      </c>
      <c r="F59" s="6">
        <v>1490220000</v>
      </c>
      <c r="G59" s="25">
        <v>1490220000</v>
      </c>
      <c r="H59" s="26">
        <v>1490219400</v>
      </c>
      <c r="I59" s="24">
        <v>1975017540</v>
      </c>
      <c r="J59" s="6">
        <v>2176185760</v>
      </c>
      <c r="K59" s="25">
        <v>2401194750</v>
      </c>
    </row>
    <row r="60" spans="1:11" ht="13.5">
      <c r="A60" s="90" t="s">
        <v>60</v>
      </c>
      <c r="B60" s="6">
        <v>2360546529</v>
      </c>
      <c r="C60" s="6">
        <v>2343757653</v>
      </c>
      <c r="D60" s="23">
        <v>2759382230</v>
      </c>
      <c r="E60" s="24">
        <v>5801490230</v>
      </c>
      <c r="F60" s="6">
        <v>5801490230</v>
      </c>
      <c r="G60" s="25">
        <v>5801490230</v>
      </c>
      <c r="H60" s="26">
        <v>6456341450</v>
      </c>
      <c r="I60" s="24">
        <v>7001979024</v>
      </c>
      <c r="J60" s="6">
        <v>7535890624</v>
      </c>
      <c r="K60" s="25">
        <v>8116674890</v>
      </c>
    </row>
    <row r="61" spans="1:11" ht="13.5">
      <c r="A61" s="91" t="s">
        <v>61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3.5">
      <c r="A62" s="96" t="s">
        <v>62</v>
      </c>
      <c r="B62" s="97">
        <v>127855</v>
      </c>
      <c r="C62" s="98">
        <v>151724</v>
      </c>
      <c r="D62" s="99">
        <v>193199</v>
      </c>
      <c r="E62" s="97">
        <v>124962</v>
      </c>
      <c r="F62" s="98">
        <v>124962</v>
      </c>
      <c r="G62" s="99">
        <v>124962</v>
      </c>
      <c r="H62" s="100">
        <v>165684</v>
      </c>
      <c r="I62" s="97">
        <v>122000</v>
      </c>
      <c r="J62" s="98">
        <v>122000</v>
      </c>
      <c r="K62" s="99">
        <v>143184</v>
      </c>
    </row>
    <row r="63" spans="1:11" ht="13.5">
      <c r="A63" s="96" t="s">
        <v>63</v>
      </c>
      <c r="B63" s="97">
        <v>188659</v>
      </c>
      <c r="C63" s="98">
        <v>153735</v>
      </c>
      <c r="D63" s="99">
        <v>151450</v>
      </c>
      <c r="E63" s="97">
        <v>136000</v>
      </c>
      <c r="F63" s="98">
        <v>136000</v>
      </c>
      <c r="G63" s="99">
        <v>136000</v>
      </c>
      <c r="H63" s="100">
        <v>270604</v>
      </c>
      <c r="I63" s="97">
        <v>140000</v>
      </c>
      <c r="J63" s="98">
        <v>144000</v>
      </c>
      <c r="K63" s="99">
        <v>248104</v>
      </c>
    </row>
    <row r="64" spans="1:11" ht="13.5">
      <c r="A64" s="96" t="s">
        <v>64</v>
      </c>
      <c r="B64" s="97">
        <v>399000</v>
      </c>
      <c r="C64" s="98">
        <v>447000</v>
      </c>
      <c r="D64" s="99">
        <v>420000</v>
      </c>
      <c r="E64" s="97">
        <v>415000</v>
      </c>
      <c r="F64" s="98">
        <v>414000</v>
      </c>
      <c r="G64" s="99">
        <v>414000</v>
      </c>
      <c r="H64" s="100">
        <v>414000</v>
      </c>
      <c r="I64" s="97">
        <v>410000</v>
      </c>
      <c r="J64" s="98">
        <v>410000</v>
      </c>
      <c r="K64" s="99">
        <v>397200</v>
      </c>
    </row>
    <row r="65" spans="1:11" ht="13.5">
      <c r="A65" s="96" t="s">
        <v>65</v>
      </c>
      <c r="B65" s="97">
        <v>0</v>
      </c>
      <c r="C65" s="98">
        <v>0</v>
      </c>
      <c r="D65" s="99">
        <v>0</v>
      </c>
      <c r="E65" s="97">
        <v>0</v>
      </c>
      <c r="F65" s="98">
        <v>0</v>
      </c>
      <c r="G65" s="99">
        <v>0</v>
      </c>
      <c r="H65" s="100">
        <v>0</v>
      </c>
      <c r="I65" s="97">
        <v>0</v>
      </c>
      <c r="J65" s="98">
        <v>0</v>
      </c>
      <c r="K65" s="99">
        <v>0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3.5">
      <c r="A67" s="105"/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3.5">
      <c r="A68" s="107"/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3.5">
      <c r="A69" s="108"/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3.5" hidden="1">
      <c r="A70" s="4" t="s">
        <v>134</v>
      </c>
      <c r="B70" s="5">
        <f>IF(ISERROR(B71/B72),0,(B71/B72))</f>
        <v>0.9335011212563146</v>
      </c>
      <c r="C70" s="5">
        <f aca="true" t="shared" si="8" ref="C70:K70">IF(ISERROR(C71/C72),0,(C71/C72))</f>
        <v>0</v>
      </c>
      <c r="D70" s="5">
        <f t="shared" si="8"/>
        <v>0</v>
      </c>
      <c r="E70" s="5">
        <f t="shared" si="8"/>
        <v>0</v>
      </c>
      <c r="F70" s="5">
        <f t="shared" si="8"/>
        <v>0</v>
      </c>
      <c r="G70" s="5">
        <f t="shared" si="8"/>
        <v>0</v>
      </c>
      <c r="H70" s="5">
        <f t="shared" si="8"/>
        <v>0</v>
      </c>
      <c r="I70" s="5">
        <f t="shared" si="8"/>
        <v>0</v>
      </c>
      <c r="J70" s="5">
        <f t="shared" si="8"/>
        <v>0</v>
      </c>
      <c r="K70" s="5">
        <f t="shared" si="8"/>
        <v>0</v>
      </c>
    </row>
    <row r="71" spans="1:11" ht="12.75" hidden="1">
      <c r="A71" s="2" t="s">
        <v>135</v>
      </c>
      <c r="B71" s="2">
        <f>+B83</f>
        <v>25123686000</v>
      </c>
      <c r="C71" s="2">
        <f aca="true" t="shared" si="9" ref="C71:K71">+C83</f>
        <v>0</v>
      </c>
      <c r="D71" s="2">
        <f t="shared" si="9"/>
        <v>0</v>
      </c>
      <c r="E71" s="2">
        <f t="shared" si="9"/>
        <v>0</v>
      </c>
      <c r="F71" s="2">
        <f t="shared" si="9"/>
        <v>0</v>
      </c>
      <c r="G71" s="2">
        <f t="shared" si="9"/>
        <v>0</v>
      </c>
      <c r="H71" s="2">
        <f t="shared" si="9"/>
        <v>0</v>
      </c>
      <c r="I71" s="2">
        <f t="shared" si="9"/>
        <v>0</v>
      </c>
      <c r="J71" s="2">
        <f t="shared" si="9"/>
        <v>0</v>
      </c>
      <c r="K71" s="2">
        <f t="shared" si="9"/>
        <v>0</v>
      </c>
    </row>
    <row r="72" spans="1:11" ht="12.75" hidden="1">
      <c r="A72" s="2" t="s">
        <v>136</v>
      </c>
      <c r="B72" s="2">
        <f>+B77</f>
        <v>26913396704</v>
      </c>
      <c r="C72" s="2">
        <f aca="true" t="shared" si="10" ref="C72:K72">+C77</f>
        <v>-66216761</v>
      </c>
      <c r="D72" s="2">
        <f t="shared" si="10"/>
        <v>-74180075</v>
      </c>
      <c r="E72" s="2">
        <f t="shared" si="10"/>
        <v>34409287034</v>
      </c>
      <c r="F72" s="2">
        <f t="shared" si="10"/>
        <v>34420049322</v>
      </c>
      <c r="G72" s="2">
        <f t="shared" si="10"/>
        <v>34420049322</v>
      </c>
      <c r="H72" s="2">
        <f t="shared" si="10"/>
        <v>30389333355</v>
      </c>
      <c r="I72" s="2">
        <f t="shared" si="10"/>
        <v>35476092810</v>
      </c>
      <c r="J72" s="2">
        <f t="shared" si="10"/>
        <v>39188561500</v>
      </c>
      <c r="K72" s="2">
        <f t="shared" si="10"/>
        <v>42197210340</v>
      </c>
    </row>
    <row r="73" spans="1:11" ht="12.75" hidden="1">
      <c r="A73" s="2" t="s">
        <v>137</v>
      </c>
      <c r="B73" s="2">
        <f>+B74</f>
        <v>-5392306605.166665</v>
      </c>
      <c r="C73" s="2">
        <f aca="true" t="shared" si="11" ref="C73:K73">+(C78+C80+C81+C82)-(B78+B80+B81+B82)</f>
        <v>-6905835718</v>
      </c>
      <c r="D73" s="2">
        <f t="shared" si="11"/>
        <v>748830559</v>
      </c>
      <c r="E73" s="2">
        <f t="shared" si="11"/>
        <v>-677677841</v>
      </c>
      <c r="F73" s="2">
        <f>+(F78+F80+F81+F82)-(D78+D80+D81+D82)</f>
        <v>-677677841</v>
      </c>
      <c r="G73" s="2">
        <f>+(G78+G80+G81+G82)-(D78+D80+D81+D82)</f>
        <v>-677677841</v>
      </c>
      <c r="H73" s="2">
        <f>+(H78+H80+H81+H82)-(D78+D80+D81+D82)</f>
        <v>3842837634</v>
      </c>
      <c r="I73" s="2">
        <f>+(I78+I80+I81+I82)-(E78+E80+E81+E82)</f>
        <v>0</v>
      </c>
      <c r="J73" s="2">
        <f t="shared" si="11"/>
        <v>0</v>
      </c>
      <c r="K73" s="2">
        <f t="shared" si="11"/>
        <v>0</v>
      </c>
    </row>
    <row r="74" spans="1:11" ht="12.75" hidden="1">
      <c r="A74" s="2" t="s">
        <v>138</v>
      </c>
      <c r="B74" s="2">
        <f>+TREND(C74:E74)</f>
        <v>-5392306605.166665</v>
      </c>
      <c r="C74" s="2">
        <f>+C73</f>
        <v>-6905835718</v>
      </c>
      <c r="D74" s="2">
        <f aca="true" t="shared" si="12" ref="D74:K74">+D73</f>
        <v>748830559</v>
      </c>
      <c r="E74" s="2">
        <f t="shared" si="12"/>
        <v>-677677841</v>
      </c>
      <c r="F74" s="2">
        <f t="shared" si="12"/>
        <v>-677677841</v>
      </c>
      <c r="G74" s="2">
        <f t="shared" si="12"/>
        <v>-677677841</v>
      </c>
      <c r="H74" s="2">
        <f t="shared" si="12"/>
        <v>3842837634</v>
      </c>
      <c r="I74" s="2">
        <f t="shared" si="12"/>
        <v>0</v>
      </c>
      <c r="J74" s="2">
        <f t="shared" si="12"/>
        <v>0</v>
      </c>
      <c r="K74" s="2">
        <f t="shared" si="12"/>
        <v>0</v>
      </c>
    </row>
    <row r="75" spans="1:11" ht="12.75" hidden="1">
      <c r="A75" s="2" t="s">
        <v>139</v>
      </c>
      <c r="B75" s="2">
        <f>+B84-(((B80+B81+B78)*B70)-B79)</f>
        <v>1023875678.1076336</v>
      </c>
      <c r="C75" s="2">
        <f aca="true" t="shared" si="13" ref="C75:K75">+C84-(((C80+C81+C78)*C70)-C79)</f>
        <v>4715339971</v>
      </c>
      <c r="D75" s="2">
        <f t="shared" si="13"/>
        <v>5788030678</v>
      </c>
      <c r="E75" s="2">
        <f t="shared" si="13"/>
        <v>4606242357</v>
      </c>
      <c r="F75" s="2">
        <f t="shared" si="13"/>
        <v>4474459357</v>
      </c>
      <c r="G75" s="2">
        <f t="shared" si="13"/>
        <v>4474459357</v>
      </c>
      <c r="H75" s="2">
        <f t="shared" si="13"/>
        <v>-1954114026</v>
      </c>
      <c r="I75" s="2">
        <f t="shared" si="13"/>
        <v>4052742816</v>
      </c>
      <c r="J75" s="2">
        <f t="shared" si="13"/>
        <v>4525711013</v>
      </c>
      <c r="K75" s="2">
        <f t="shared" si="13"/>
        <v>4776709637</v>
      </c>
    </row>
    <row r="76" spans="1:11" ht="12.75" hidden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2.75" hidden="1">
      <c r="A77" s="1" t="s">
        <v>66</v>
      </c>
      <c r="B77" s="3">
        <v>26913396704</v>
      </c>
      <c r="C77" s="3">
        <v>-66216761</v>
      </c>
      <c r="D77" s="3">
        <v>-74180075</v>
      </c>
      <c r="E77" s="3">
        <v>34409287034</v>
      </c>
      <c r="F77" s="3">
        <v>34420049322</v>
      </c>
      <c r="G77" s="3">
        <v>34420049322</v>
      </c>
      <c r="H77" s="3">
        <v>30389333355</v>
      </c>
      <c r="I77" s="3">
        <v>35476092810</v>
      </c>
      <c r="J77" s="3">
        <v>39188561500</v>
      </c>
      <c r="K77" s="3">
        <v>42197210340</v>
      </c>
    </row>
    <row r="78" spans="1:11" ht="12.75" hidden="1">
      <c r="A78" s="1" t="s">
        <v>67</v>
      </c>
      <c r="B78" s="3">
        <v>84749000</v>
      </c>
      <c r="C78" s="3">
        <v>0</v>
      </c>
      <c r="D78" s="3">
        <v>1</v>
      </c>
      <c r="E78" s="3">
        <v>0</v>
      </c>
      <c r="F78" s="3">
        <v>0</v>
      </c>
      <c r="G78" s="3">
        <v>0</v>
      </c>
      <c r="H78" s="3">
        <v>-15205912</v>
      </c>
      <c r="I78" s="3">
        <v>0</v>
      </c>
      <c r="J78" s="3">
        <v>0</v>
      </c>
      <c r="K78" s="3">
        <v>0</v>
      </c>
    </row>
    <row r="79" spans="1:11" ht="12.75" hidden="1">
      <c r="A79" s="1" t="s">
        <v>68</v>
      </c>
      <c r="B79" s="3">
        <v>7364065000</v>
      </c>
      <c r="C79" s="3">
        <v>619353</v>
      </c>
      <c r="D79" s="3">
        <v>468367477</v>
      </c>
      <c r="E79" s="3">
        <v>0</v>
      </c>
      <c r="F79" s="3">
        <v>0</v>
      </c>
      <c r="G79" s="3">
        <v>0</v>
      </c>
      <c r="H79" s="3">
        <v>-1954114026</v>
      </c>
      <c r="I79" s="3">
        <v>0</v>
      </c>
      <c r="J79" s="3">
        <v>0</v>
      </c>
      <c r="K79" s="3">
        <v>0</v>
      </c>
    </row>
    <row r="80" spans="1:11" ht="12.75" hidden="1">
      <c r="A80" s="1" t="s">
        <v>69</v>
      </c>
      <c r="B80" s="3">
        <v>4022047000</v>
      </c>
      <c r="C80" s="3">
        <v>-181543594</v>
      </c>
      <c r="D80" s="3">
        <v>622304231</v>
      </c>
      <c r="E80" s="3">
        <v>0</v>
      </c>
      <c r="F80" s="3">
        <v>0</v>
      </c>
      <c r="G80" s="3">
        <v>0</v>
      </c>
      <c r="H80" s="3">
        <v>2891161456</v>
      </c>
      <c r="I80" s="3">
        <v>0</v>
      </c>
      <c r="J80" s="3">
        <v>0</v>
      </c>
      <c r="K80" s="3">
        <v>0</v>
      </c>
    </row>
    <row r="81" spans="1:11" ht="12.75" hidden="1">
      <c r="A81" s="1" t="s">
        <v>70</v>
      </c>
      <c r="B81" s="3">
        <v>2685043000</v>
      </c>
      <c r="C81" s="3">
        <v>110390876</v>
      </c>
      <c r="D81" s="3">
        <v>55267091</v>
      </c>
      <c r="E81" s="3">
        <v>0</v>
      </c>
      <c r="F81" s="3">
        <v>0</v>
      </c>
      <c r="G81" s="3">
        <v>0</v>
      </c>
      <c r="H81" s="3">
        <v>1646705362</v>
      </c>
      <c r="I81" s="3">
        <v>0</v>
      </c>
      <c r="J81" s="3">
        <v>0</v>
      </c>
      <c r="K81" s="3">
        <v>0</v>
      </c>
    </row>
    <row r="82" spans="1:11" ht="12.75" hidden="1">
      <c r="A82" s="1" t="s">
        <v>71</v>
      </c>
      <c r="B82" s="3">
        <v>42844000</v>
      </c>
      <c r="C82" s="3">
        <v>0</v>
      </c>
      <c r="D82" s="3">
        <v>106518</v>
      </c>
      <c r="E82" s="3">
        <v>0</v>
      </c>
      <c r="F82" s="3">
        <v>0</v>
      </c>
      <c r="G82" s="3">
        <v>0</v>
      </c>
      <c r="H82" s="3">
        <v>-2145431</v>
      </c>
      <c r="I82" s="3">
        <v>0</v>
      </c>
      <c r="J82" s="3">
        <v>0</v>
      </c>
      <c r="K82" s="3">
        <v>0</v>
      </c>
    </row>
    <row r="83" spans="1:11" ht="12.75" hidden="1">
      <c r="A83" s="1" t="s">
        <v>72</v>
      </c>
      <c r="B83" s="3">
        <v>25123686000</v>
      </c>
      <c r="C83" s="3">
        <v>0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3">
        <v>0</v>
      </c>
      <c r="J83" s="3">
        <v>0</v>
      </c>
      <c r="K83" s="3">
        <v>0</v>
      </c>
    </row>
    <row r="84" spans="1:11" ht="12.75" hidden="1">
      <c r="A84" s="1" t="s">
        <v>73</v>
      </c>
      <c r="B84" s="3">
        <v>0</v>
      </c>
      <c r="C84" s="3">
        <v>4714720618</v>
      </c>
      <c r="D84" s="3">
        <v>5319663201</v>
      </c>
      <c r="E84" s="3">
        <v>4606242357</v>
      </c>
      <c r="F84" s="3">
        <v>4474459357</v>
      </c>
      <c r="G84" s="3">
        <v>4474459357</v>
      </c>
      <c r="H84" s="3">
        <v>0</v>
      </c>
      <c r="I84" s="3">
        <v>4052742816</v>
      </c>
      <c r="J84" s="3">
        <v>4525711013</v>
      </c>
      <c r="K84" s="3">
        <v>4776709637</v>
      </c>
    </row>
    <row r="85" spans="1:11" ht="12.75" hidden="1">
      <c r="A85" s="1" t="s">
        <v>74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" customHeight="1">
      <c r="A1" s="109" t="s">
        <v>92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9</v>
      </c>
      <c r="D3" s="15" t="s">
        <v>9</v>
      </c>
      <c r="E3" s="13" t="s">
        <v>10</v>
      </c>
      <c r="F3" s="14" t="s">
        <v>11</v>
      </c>
      <c r="G3" s="15" t="s">
        <v>12</v>
      </c>
      <c r="H3" s="16" t="s">
        <v>13</v>
      </c>
      <c r="I3" s="13" t="s">
        <v>14</v>
      </c>
      <c r="J3" s="14" t="s">
        <v>15</v>
      </c>
      <c r="K3" s="15" t="s">
        <v>16</v>
      </c>
    </row>
    <row r="4" spans="1:11" ht="13.5">
      <c r="A4" s="17" t="s">
        <v>17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18</v>
      </c>
      <c r="B5" s="6">
        <v>68178055</v>
      </c>
      <c r="C5" s="6">
        <v>0</v>
      </c>
      <c r="D5" s="23">
        <v>95623234</v>
      </c>
      <c r="E5" s="24">
        <v>115445985</v>
      </c>
      <c r="F5" s="6">
        <v>115445985</v>
      </c>
      <c r="G5" s="25">
        <v>115445985</v>
      </c>
      <c r="H5" s="26">
        <v>101356962</v>
      </c>
      <c r="I5" s="24">
        <v>87919079</v>
      </c>
      <c r="J5" s="6">
        <v>94073415</v>
      </c>
      <c r="K5" s="25">
        <v>100658554</v>
      </c>
    </row>
    <row r="6" spans="1:11" ht="13.5">
      <c r="A6" s="22" t="s">
        <v>19</v>
      </c>
      <c r="B6" s="6">
        <v>127544126</v>
      </c>
      <c r="C6" s="6">
        <v>0</v>
      </c>
      <c r="D6" s="23">
        <v>133990259</v>
      </c>
      <c r="E6" s="24">
        <v>153368898</v>
      </c>
      <c r="F6" s="6">
        <v>149749216</v>
      </c>
      <c r="G6" s="25">
        <v>149749216</v>
      </c>
      <c r="H6" s="26">
        <v>135371045</v>
      </c>
      <c r="I6" s="24">
        <v>154545333</v>
      </c>
      <c r="J6" s="6">
        <v>164651016</v>
      </c>
      <c r="K6" s="25">
        <v>176757616</v>
      </c>
    </row>
    <row r="7" spans="1:11" ht="13.5">
      <c r="A7" s="22" t="s">
        <v>20</v>
      </c>
      <c r="B7" s="6">
        <v>4472619</v>
      </c>
      <c r="C7" s="6">
        <v>0</v>
      </c>
      <c r="D7" s="23">
        <v>2963471</v>
      </c>
      <c r="E7" s="24">
        <v>4600000</v>
      </c>
      <c r="F7" s="6">
        <v>2800000</v>
      </c>
      <c r="G7" s="25">
        <v>2800000</v>
      </c>
      <c r="H7" s="26">
        <v>2763031</v>
      </c>
      <c r="I7" s="24">
        <v>2940000</v>
      </c>
      <c r="J7" s="6">
        <v>3057600</v>
      </c>
      <c r="K7" s="25">
        <v>3179904</v>
      </c>
    </row>
    <row r="8" spans="1:11" ht="13.5">
      <c r="A8" s="22" t="s">
        <v>21</v>
      </c>
      <c r="B8" s="6">
        <v>49724344</v>
      </c>
      <c r="C8" s="6">
        <v>0</v>
      </c>
      <c r="D8" s="23">
        <v>82529372</v>
      </c>
      <c r="E8" s="24">
        <v>77691999</v>
      </c>
      <c r="F8" s="6">
        <v>81466999</v>
      </c>
      <c r="G8" s="25">
        <v>81466999</v>
      </c>
      <c r="H8" s="26">
        <v>67442572</v>
      </c>
      <c r="I8" s="24">
        <v>65350001</v>
      </c>
      <c r="J8" s="6">
        <v>72139000</v>
      </c>
      <c r="K8" s="25">
        <v>76844000</v>
      </c>
    </row>
    <row r="9" spans="1:11" ht="13.5">
      <c r="A9" s="22" t="s">
        <v>22</v>
      </c>
      <c r="B9" s="6">
        <v>22848807</v>
      </c>
      <c r="C9" s="6">
        <v>0</v>
      </c>
      <c r="D9" s="23">
        <v>14104526</v>
      </c>
      <c r="E9" s="24">
        <v>-10953282</v>
      </c>
      <c r="F9" s="6">
        <v>-10533582</v>
      </c>
      <c r="G9" s="25">
        <v>-10533582</v>
      </c>
      <c r="H9" s="26">
        <v>203780</v>
      </c>
      <c r="I9" s="24">
        <v>39257462</v>
      </c>
      <c r="J9" s="6">
        <v>23179706</v>
      </c>
      <c r="K9" s="25">
        <v>23365006</v>
      </c>
    </row>
    <row r="10" spans="1:11" ht="25.5">
      <c r="A10" s="27" t="s">
        <v>129</v>
      </c>
      <c r="B10" s="28">
        <f>SUM(B5:B9)</f>
        <v>272767951</v>
      </c>
      <c r="C10" s="29">
        <f aca="true" t="shared" si="0" ref="C10:K10">SUM(C5:C9)</f>
        <v>0</v>
      </c>
      <c r="D10" s="30">
        <f t="shared" si="0"/>
        <v>329210862</v>
      </c>
      <c r="E10" s="28">
        <f t="shared" si="0"/>
        <v>340153600</v>
      </c>
      <c r="F10" s="29">
        <f t="shared" si="0"/>
        <v>338928618</v>
      </c>
      <c r="G10" s="31">
        <f t="shared" si="0"/>
        <v>338928618</v>
      </c>
      <c r="H10" s="32">
        <f t="shared" si="0"/>
        <v>307137390</v>
      </c>
      <c r="I10" s="28">
        <f t="shared" si="0"/>
        <v>350011875</v>
      </c>
      <c r="J10" s="29">
        <f t="shared" si="0"/>
        <v>357100737</v>
      </c>
      <c r="K10" s="31">
        <f t="shared" si="0"/>
        <v>380805080</v>
      </c>
    </row>
    <row r="11" spans="1:11" ht="13.5">
      <c r="A11" s="22" t="s">
        <v>23</v>
      </c>
      <c r="B11" s="6">
        <v>91977330</v>
      </c>
      <c r="C11" s="6">
        <v>0</v>
      </c>
      <c r="D11" s="23">
        <v>114740524</v>
      </c>
      <c r="E11" s="24">
        <v>129282203</v>
      </c>
      <c r="F11" s="6">
        <v>122785880</v>
      </c>
      <c r="G11" s="25">
        <v>122785880</v>
      </c>
      <c r="H11" s="26">
        <v>116473900</v>
      </c>
      <c r="I11" s="24">
        <v>134788896</v>
      </c>
      <c r="J11" s="6">
        <v>143187480</v>
      </c>
      <c r="K11" s="25">
        <v>151079906</v>
      </c>
    </row>
    <row r="12" spans="1:11" ht="13.5">
      <c r="A12" s="22" t="s">
        <v>24</v>
      </c>
      <c r="B12" s="6">
        <v>3845874</v>
      </c>
      <c r="C12" s="6">
        <v>0</v>
      </c>
      <c r="D12" s="23">
        <v>4104788</v>
      </c>
      <c r="E12" s="24">
        <v>4757148</v>
      </c>
      <c r="F12" s="6">
        <v>4757148</v>
      </c>
      <c r="G12" s="25">
        <v>4757148</v>
      </c>
      <c r="H12" s="26">
        <v>4676157</v>
      </c>
      <c r="I12" s="24">
        <v>5940786</v>
      </c>
      <c r="J12" s="6">
        <v>6356642</v>
      </c>
      <c r="K12" s="25">
        <v>6738040</v>
      </c>
    </row>
    <row r="13" spans="1:11" ht="13.5">
      <c r="A13" s="22" t="s">
        <v>130</v>
      </c>
      <c r="B13" s="6">
        <v>10915234</v>
      </c>
      <c r="C13" s="6">
        <v>0</v>
      </c>
      <c r="D13" s="23">
        <v>13197986</v>
      </c>
      <c r="E13" s="24">
        <v>11216793</v>
      </c>
      <c r="F13" s="6">
        <v>10993793</v>
      </c>
      <c r="G13" s="25">
        <v>10993793</v>
      </c>
      <c r="H13" s="26">
        <v>0</v>
      </c>
      <c r="I13" s="24">
        <v>14502050</v>
      </c>
      <c r="J13" s="6">
        <v>15249658</v>
      </c>
      <c r="K13" s="25">
        <v>16023148</v>
      </c>
    </row>
    <row r="14" spans="1:11" ht="13.5">
      <c r="A14" s="22" t="s">
        <v>25</v>
      </c>
      <c r="B14" s="6">
        <v>509766</v>
      </c>
      <c r="C14" s="6">
        <v>0</v>
      </c>
      <c r="D14" s="23">
        <v>0</v>
      </c>
      <c r="E14" s="24">
        <v>0</v>
      </c>
      <c r="F14" s="6">
        <v>0</v>
      </c>
      <c r="G14" s="25">
        <v>0</v>
      </c>
      <c r="H14" s="26">
        <v>0</v>
      </c>
      <c r="I14" s="24">
        <v>0</v>
      </c>
      <c r="J14" s="6">
        <v>0</v>
      </c>
      <c r="K14" s="25">
        <v>0</v>
      </c>
    </row>
    <row r="15" spans="1:11" ht="13.5">
      <c r="A15" s="22" t="s">
        <v>26</v>
      </c>
      <c r="B15" s="6">
        <v>81492020</v>
      </c>
      <c r="C15" s="6">
        <v>0</v>
      </c>
      <c r="D15" s="23">
        <v>92406601</v>
      </c>
      <c r="E15" s="24">
        <v>108604741</v>
      </c>
      <c r="F15" s="6">
        <v>106455021</v>
      </c>
      <c r="G15" s="25">
        <v>106455021</v>
      </c>
      <c r="H15" s="26">
        <v>91389750</v>
      </c>
      <c r="I15" s="24">
        <v>110862530</v>
      </c>
      <c r="J15" s="6">
        <v>117667461</v>
      </c>
      <c r="K15" s="25">
        <v>126493297</v>
      </c>
    </row>
    <row r="16" spans="1:11" ht="13.5">
      <c r="A16" s="22" t="s">
        <v>21</v>
      </c>
      <c r="B16" s="6">
        <v>0</v>
      </c>
      <c r="C16" s="6">
        <v>0</v>
      </c>
      <c r="D16" s="23">
        <v>2719014</v>
      </c>
      <c r="E16" s="24">
        <v>3612000</v>
      </c>
      <c r="F16" s="6">
        <v>4237000</v>
      </c>
      <c r="G16" s="25">
        <v>4237000</v>
      </c>
      <c r="H16" s="26">
        <v>3750405</v>
      </c>
      <c r="I16" s="24">
        <v>4019000</v>
      </c>
      <c r="J16" s="6">
        <v>4136000</v>
      </c>
      <c r="K16" s="25">
        <v>4203000</v>
      </c>
    </row>
    <row r="17" spans="1:11" ht="13.5">
      <c r="A17" s="22" t="s">
        <v>27</v>
      </c>
      <c r="B17" s="6">
        <v>80819568</v>
      </c>
      <c r="C17" s="6">
        <v>0</v>
      </c>
      <c r="D17" s="23">
        <v>86976414</v>
      </c>
      <c r="E17" s="24">
        <v>76162234</v>
      </c>
      <c r="F17" s="6">
        <v>83678244</v>
      </c>
      <c r="G17" s="25">
        <v>83678244</v>
      </c>
      <c r="H17" s="26">
        <v>56084353</v>
      </c>
      <c r="I17" s="24">
        <v>74695531</v>
      </c>
      <c r="J17" s="6">
        <v>83461899</v>
      </c>
      <c r="K17" s="25">
        <v>86726321</v>
      </c>
    </row>
    <row r="18" spans="1:11" ht="13.5">
      <c r="A18" s="33" t="s">
        <v>28</v>
      </c>
      <c r="B18" s="34">
        <f>SUM(B11:B17)</f>
        <v>269559792</v>
      </c>
      <c r="C18" s="35">
        <f aca="true" t="shared" si="1" ref="C18:K18">SUM(C11:C17)</f>
        <v>0</v>
      </c>
      <c r="D18" s="36">
        <f t="shared" si="1"/>
        <v>314145327</v>
      </c>
      <c r="E18" s="34">
        <f t="shared" si="1"/>
        <v>333635119</v>
      </c>
      <c r="F18" s="35">
        <f t="shared" si="1"/>
        <v>332907086</v>
      </c>
      <c r="G18" s="37">
        <f t="shared" si="1"/>
        <v>332907086</v>
      </c>
      <c r="H18" s="38">
        <f t="shared" si="1"/>
        <v>272374565</v>
      </c>
      <c r="I18" s="34">
        <f t="shared" si="1"/>
        <v>344808793</v>
      </c>
      <c r="J18" s="35">
        <f t="shared" si="1"/>
        <v>370059140</v>
      </c>
      <c r="K18" s="37">
        <f t="shared" si="1"/>
        <v>391263712</v>
      </c>
    </row>
    <row r="19" spans="1:11" ht="13.5">
      <c r="A19" s="33" t="s">
        <v>29</v>
      </c>
      <c r="B19" s="39">
        <f>+B10-B18</f>
        <v>3208159</v>
      </c>
      <c r="C19" s="40">
        <f aca="true" t="shared" si="2" ref="C19:K19">+C10-C18</f>
        <v>0</v>
      </c>
      <c r="D19" s="41">
        <f t="shared" si="2"/>
        <v>15065535</v>
      </c>
      <c r="E19" s="39">
        <f t="shared" si="2"/>
        <v>6518481</v>
      </c>
      <c r="F19" s="40">
        <f t="shared" si="2"/>
        <v>6021532</v>
      </c>
      <c r="G19" s="42">
        <f t="shared" si="2"/>
        <v>6021532</v>
      </c>
      <c r="H19" s="43">
        <f t="shared" si="2"/>
        <v>34762825</v>
      </c>
      <c r="I19" s="39">
        <f t="shared" si="2"/>
        <v>5203082</v>
      </c>
      <c r="J19" s="40">
        <f t="shared" si="2"/>
        <v>-12958403</v>
      </c>
      <c r="K19" s="42">
        <f t="shared" si="2"/>
        <v>-10458632</v>
      </c>
    </row>
    <row r="20" spans="1:11" ht="25.5">
      <c r="A20" s="44" t="s">
        <v>30</v>
      </c>
      <c r="B20" s="45">
        <v>18167277</v>
      </c>
      <c r="C20" s="46">
        <v>0</v>
      </c>
      <c r="D20" s="47">
        <v>535728</v>
      </c>
      <c r="E20" s="45">
        <v>0</v>
      </c>
      <c r="F20" s="46">
        <v>0</v>
      </c>
      <c r="G20" s="48">
        <v>0</v>
      </c>
      <c r="H20" s="49">
        <v>0</v>
      </c>
      <c r="I20" s="45">
        <v>18687000</v>
      </c>
      <c r="J20" s="46">
        <v>16087000</v>
      </c>
      <c r="K20" s="48">
        <v>16782000</v>
      </c>
    </row>
    <row r="21" spans="1:11" ht="63.75">
      <c r="A21" s="50" t="s">
        <v>131</v>
      </c>
      <c r="B21" s="51">
        <v>0</v>
      </c>
      <c r="C21" s="52">
        <v>0</v>
      </c>
      <c r="D21" s="53">
        <v>0</v>
      </c>
      <c r="E21" s="51">
        <v>0</v>
      </c>
      <c r="F21" s="52">
        <v>0</v>
      </c>
      <c r="G21" s="54">
        <v>0</v>
      </c>
      <c r="H21" s="55">
        <v>0</v>
      </c>
      <c r="I21" s="51">
        <v>0</v>
      </c>
      <c r="J21" s="52">
        <v>0</v>
      </c>
      <c r="K21" s="54">
        <v>0</v>
      </c>
    </row>
    <row r="22" spans="1:11" ht="25.5">
      <c r="A22" s="56" t="s">
        <v>132</v>
      </c>
      <c r="B22" s="57">
        <f>SUM(B19:B21)</f>
        <v>21375436</v>
      </c>
      <c r="C22" s="58">
        <f aca="true" t="shared" si="3" ref="C22:K22">SUM(C19:C21)</f>
        <v>0</v>
      </c>
      <c r="D22" s="59">
        <f t="shared" si="3"/>
        <v>15601263</v>
      </c>
      <c r="E22" s="57">
        <f t="shared" si="3"/>
        <v>6518481</v>
      </c>
      <c r="F22" s="58">
        <f t="shared" si="3"/>
        <v>6021532</v>
      </c>
      <c r="G22" s="60">
        <f t="shared" si="3"/>
        <v>6021532</v>
      </c>
      <c r="H22" s="61">
        <f t="shared" si="3"/>
        <v>34762825</v>
      </c>
      <c r="I22" s="57">
        <f t="shared" si="3"/>
        <v>23890082</v>
      </c>
      <c r="J22" s="58">
        <f t="shared" si="3"/>
        <v>3128597</v>
      </c>
      <c r="K22" s="60">
        <f t="shared" si="3"/>
        <v>6323368</v>
      </c>
    </row>
    <row r="23" spans="1:11" ht="13.5">
      <c r="A23" s="50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62" t="s">
        <v>32</v>
      </c>
      <c r="B24" s="39">
        <f>SUM(B22:B23)</f>
        <v>21375436</v>
      </c>
      <c r="C24" s="40">
        <f aca="true" t="shared" si="4" ref="C24:K24">SUM(C22:C23)</f>
        <v>0</v>
      </c>
      <c r="D24" s="41">
        <f t="shared" si="4"/>
        <v>15601263</v>
      </c>
      <c r="E24" s="39">
        <f t="shared" si="4"/>
        <v>6518481</v>
      </c>
      <c r="F24" s="40">
        <f t="shared" si="4"/>
        <v>6021532</v>
      </c>
      <c r="G24" s="42">
        <f t="shared" si="4"/>
        <v>6021532</v>
      </c>
      <c r="H24" s="43">
        <f t="shared" si="4"/>
        <v>34762825</v>
      </c>
      <c r="I24" s="39">
        <f t="shared" si="4"/>
        <v>23890082</v>
      </c>
      <c r="J24" s="40">
        <f t="shared" si="4"/>
        <v>3128597</v>
      </c>
      <c r="K24" s="42">
        <f t="shared" si="4"/>
        <v>6323368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64" t="s">
        <v>133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3.5">
      <c r="A27" s="33" t="s">
        <v>33</v>
      </c>
      <c r="B27" s="7">
        <v>26502827</v>
      </c>
      <c r="C27" s="7">
        <v>0</v>
      </c>
      <c r="D27" s="69">
        <v>31055388</v>
      </c>
      <c r="E27" s="70">
        <v>23555635</v>
      </c>
      <c r="F27" s="7">
        <v>23058686</v>
      </c>
      <c r="G27" s="71">
        <v>23058686</v>
      </c>
      <c r="H27" s="72">
        <v>12894342</v>
      </c>
      <c r="I27" s="70">
        <v>28331394</v>
      </c>
      <c r="J27" s="7">
        <v>31483800</v>
      </c>
      <c r="K27" s="71">
        <v>38778500</v>
      </c>
    </row>
    <row r="28" spans="1:11" ht="13.5">
      <c r="A28" s="73" t="s">
        <v>34</v>
      </c>
      <c r="B28" s="6">
        <v>20022296</v>
      </c>
      <c r="C28" s="6">
        <v>0</v>
      </c>
      <c r="D28" s="23">
        <v>0</v>
      </c>
      <c r="E28" s="24">
        <v>15610000</v>
      </c>
      <c r="F28" s="6">
        <v>15610000</v>
      </c>
      <c r="G28" s="25">
        <v>15610000</v>
      </c>
      <c r="H28" s="26">
        <v>0</v>
      </c>
      <c r="I28" s="24">
        <v>18737000</v>
      </c>
      <c r="J28" s="6">
        <v>15826000</v>
      </c>
      <c r="K28" s="25">
        <v>16713000</v>
      </c>
    </row>
    <row r="29" spans="1:11" ht="13.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3.5">
      <c r="A30" s="22" t="s">
        <v>35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36</v>
      </c>
      <c r="B31" s="6">
        <v>6480531</v>
      </c>
      <c r="C31" s="6">
        <v>0</v>
      </c>
      <c r="D31" s="23">
        <v>0</v>
      </c>
      <c r="E31" s="24">
        <v>0</v>
      </c>
      <c r="F31" s="6">
        <v>0</v>
      </c>
      <c r="G31" s="25">
        <v>0</v>
      </c>
      <c r="H31" s="26">
        <v>0</v>
      </c>
      <c r="I31" s="24">
        <v>9594394</v>
      </c>
      <c r="J31" s="6">
        <v>15657800</v>
      </c>
      <c r="K31" s="25">
        <v>22065500</v>
      </c>
    </row>
    <row r="32" spans="1:11" ht="13.5">
      <c r="A32" s="33" t="s">
        <v>37</v>
      </c>
      <c r="B32" s="7">
        <f>SUM(B28:B31)</f>
        <v>26502827</v>
      </c>
      <c r="C32" s="7">
        <f aca="true" t="shared" si="5" ref="C32:K32">SUM(C28:C31)</f>
        <v>0</v>
      </c>
      <c r="D32" s="69">
        <f t="shared" si="5"/>
        <v>0</v>
      </c>
      <c r="E32" s="70">
        <f t="shared" si="5"/>
        <v>15610000</v>
      </c>
      <c r="F32" s="7">
        <f t="shared" si="5"/>
        <v>15610000</v>
      </c>
      <c r="G32" s="71">
        <f t="shared" si="5"/>
        <v>15610000</v>
      </c>
      <c r="H32" s="72">
        <f t="shared" si="5"/>
        <v>0</v>
      </c>
      <c r="I32" s="70">
        <f t="shared" si="5"/>
        <v>28331394</v>
      </c>
      <c r="J32" s="7">
        <f t="shared" si="5"/>
        <v>31483800</v>
      </c>
      <c r="K32" s="71">
        <f t="shared" si="5"/>
        <v>38778500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3.5">
      <c r="A34" s="64" t="s">
        <v>38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3.5">
      <c r="A35" s="22" t="s">
        <v>39</v>
      </c>
      <c r="B35" s="6">
        <v>74153237</v>
      </c>
      <c r="C35" s="6">
        <v>0</v>
      </c>
      <c r="D35" s="23">
        <v>25936719</v>
      </c>
      <c r="E35" s="24">
        <v>-23555635</v>
      </c>
      <c r="F35" s="6">
        <v>-23555635</v>
      </c>
      <c r="G35" s="25">
        <v>-23555635</v>
      </c>
      <c r="H35" s="26">
        <v>59222237</v>
      </c>
      <c r="I35" s="24">
        <v>89697544</v>
      </c>
      <c r="J35" s="6">
        <v>88612729</v>
      </c>
      <c r="K35" s="25">
        <v>84579396</v>
      </c>
    </row>
    <row r="36" spans="1:11" ht="13.5">
      <c r="A36" s="22" t="s">
        <v>40</v>
      </c>
      <c r="B36" s="6">
        <v>311015979</v>
      </c>
      <c r="C36" s="6">
        <v>0</v>
      </c>
      <c r="D36" s="23">
        <v>411492387</v>
      </c>
      <c r="E36" s="24">
        <v>23555635</v>
      </c>
      <c r="F36" s="6">
        <v>23058686</v>
      </c>
      <c r="G36" s="25">
        <v>23058686</v>
      </c>
      <c r="H36" s="26">
        <v>427291271</v>
      </c>
      <c r="I36" s="24">
        <v>370437550</v>
      </c>
      <c r="J36" s="6">
        <v>370538535</v>
      </c>
      <c r="K36" s="25">
        <v>377144798</v>
      </c>
    </row>
    <row r="37" spans="1:11" ht="13.5">
      <c r="A37" s="22" t="s">
        <v>41</v>
      </c>
      <c r="B37" s="6">
        <v>44586170</v>
      </c>
      <c r="C37" s="6">
        <v>0</v>
      </c>
      <c r="D37" s="23">
        <v>58853682</v>
      </c>
      <c r="E37" s="24">
        <v>0</v>
      </c>
      <c r="F37" s="6">
        <v>0</v>
      </c>
      <c r="G37" s="25">
        <v>0</v>
      </c>
      <c r="H37" s="26">
        <v>54075584</v>
      </c>
      <c r="I37" s="24">
        <v>43194999</v>
      </c>
      <c r="J37" s="6">
        <v>45973999</v>
      </c>
      <c r="K37" s="25">
        <v>49575000</v>
      </c>
    </row>
    <row r="38" spans="1:11" ht="13.5">
      <c r="A38" s="22" t="s">
        <v>42</v>
      </c>
      <c r="B38" s="6">
        <v>59721483</v>
      </c>
      <c r="C38" s="6">
        <v>0</v>
      </c>
      <c r="D38" s="23">
        <v>61486037</v>
      </c>
      <c r="E38" s="24">
        <v>0</v>
      </c>
      <c r="F38" s="6">
        <v>0</v>
      </c>
      <c r="G38" s="25">
        <v>0</v>
      </c>
      <c r="H38" s="26">
        <v>59498680</v>
      </c>
      <c r="I38" s="24">
        <v>71454248</v>
      </c>
      <c r="J38" s="6">
        <v>72308218</v>
      </c>
      <c r="K38" s="25">
        <v>73778280</v>
      </c>
    </row>
    <row r="39" spans="1:11" ht="13.5">
      <c r="A39" s="22" t="s">
        <v>43</v>
      </c>
      <c r="B39" s="6">
        <v>280861563</v>
      </c>
      <c r="C39" s="6">
        <v>0</v>
      </c>
      <c r="D39" s="23">
        <v>301488110</v>
      </c>
      <c r="E39" s="24">
        <v>-6518481</v>
      </c>
      <c r="F39" s="6">
        <v>-6518481</v>
      </c>
      <c r="G39" s="25">
        <v>-6518481</v>
      </c>
      <c r="H39" s="26">
        <v>338176390</v>
      </c>
      <c r="I39" s="24">
        <v>321595765</v>
      </c>
      <c r="J39" s="6">
        <v>337740450</v>
      </c>
      <c r="K39" s="25">
        <v>332047546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64" t="s">
        <v>44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3.5">
      <c r="A42" s="22" t="s">
        <v>45</v>
      </c>
      <c r="B42" s="6">
        <v>13175171</v>
      </c>
      <c r="C42" s="6">
        <v>0</v>
      </c>
      <c r="D42" s="23">
        <v>311189236</v>
      </c>
      <c r="E42" s="24">
        <v>0</v>
      </c>
      <c r="F42" s="6">
        <v>0</v>
      </c>
      <c r="G42" s="25">
        <v>0</v>
      </c>
      <c r="H42" s="26">
        <v>288874519</v>
      </c>
      <c r="I42" s="24">
        <v>330475138</v>
      </c>
      <c r="J42" s="6">
        <v>350224056</v>
      </c>
      <c r="K42" s="25">
        <v>373080405</v>
      </c>
    </row>
    <row r="43" spans="1:11" ht="13.5">
      <c r="A43" s="22" t="s">
        <v>46</v>
      </c>
      <c r="B43" s="6">
        <v>-26527925</v>
      </c>
      <c r="C43" s="6">
        <v>0</v>
      </c>
      <c r="D43" s="23">
        <v>-171150390</v>
      </c>
      <c r="E43" s="24">
        <v>21408572</v>
      </c>
      <c r="F43" s="6">
        <v>21408572</v>
      </c>
      <c r="G43" s="25">
        <v>21408572</v>
      </c>
      <c r="H43" s="26">
        <v>-7089128</v>
      </c>
      <c r="I43" s="24">
        <v>14837187</v>
      </c>
      <c r="J43" s="6">
        <v>0</v>
      </c>
      <c r="K43" s="25">
        <v>0</v>
      </c>
    </row>
    <row r="44" spans="1:11" ht="13.5">
      <c r="A44" s="22" t="s">
        <v>47</v>
      </c>
      <c r="B44" s="6">
        <v>-2222110</v>
      </c>
      <c r="C44" s="6">
        <v>0</v>
      </c>
      <c r="D44" s="23">
        <v>5130531</v>
      </c>
      <c r="E44" s="24">
        <v>-5130531</v>
      </c>
      <c r="F44" s="6">
        <v>-5130531</v>
      </c>
      <c r="G44" s="25">
        <v>-5130531</v>
      </c>
      <c r="H44" s="26">
        <v>-5257652</v>
      </c>
      <c r="I44" s="24">
        <v>5275000</v>
      </c>
      <c r="J44" s="6">
        <v>106000</v>
      </c>
      <c r="K44" s="25">
        <v>107000</v>
      </c>
    </row>
    <row r="45" spans="1:11" ht="13.5">
      <c r="A45" s="33" t="s">
        <v>48</v>
      </c>
      <c r="B45" s="7">
        <v>52769948</v>
      </c>
      <c r="C45" s="7">
        <v>0</v>
      </c>
      <c r="D45" s="69">
        <v>145974875</v>
      </c>
      <c r="E45" s="70">
        <v>16278041</v>
      </c>
      <c r="F45" s="7">
        <v>16278041</v>
      </c>
      <c r="G45" s="71">
        <v>16278041</v>
      </c>
      <c r="H45" s="72">
        <v>267643842</v>
      </c>
      <c r="I45" s="70">
        <v>376987325</v>
      </c>
      <c r="J45" s="7">
        <v>377230056</v>
      </c>
      <c r="K45" s="71">
        <v>400787405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64" t="s">
        <v>49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3.5">
      <c r="A48" s="22" t="s">
        <v>50</v>
      </c>
      <c r="B48" s="6">
        <v>53373593</v>
      </c>
      <c r="C48" s="6">
        <v>0</v>
      </c>
      <c r="D48" s="23">
        <v>42392645</v>
      </c>
      <c r="E48" s="24">
        <v>-23555635</v>
      </c>
      <c r="F48" s="6">
        <v>-23555635</v>
      </c>
      <c r="G48" s="25">
        <v>-23555635</v>
      </c>
      <c r="H48" s="26">
        <v>33106594</v>
      </c>
      <c r="I48" s="24">
        <v>58071042</v>
      </c>
      <c r="J48" s="6">
        <v>57242803</v>
      </c>
      <c r="K48" s="25">
        <v>54401506</v>
      </c>
    </row>
    <row r="49" spans="1:11" ht="13.5">
      <c r="A49" s="22" t="s">
        <v>51</v>
      </c>
      <c r="B49" s="6">
        <f>+B75</f>
        <v>20232136.152341463</v>
      </c>
      <c r="C49" s="6">
        <f aca="true" t="shared" si="6" ref="C49:K49">+C75</f>
        <v>0</v>
      </c>
      <c r="D49" s="23">
        <f t="shared" si="6"/>
        <v>47697471.79250524</v>
      </c>
      <c r="E49" s="24">
        <f t="shared" si="6"/>
        <v>7819740</v>
      </c>
      <c r="F49" s="6">
        <f t="shared" si="6"/>
        <v>13717140</v>
      </c>
      <c r="G49" s="25">
        <f t="shared" si="6"/>
        <v>13717140</v>
      </c>
      <c r="H49" s="26">
        <f t="shared" si="6"/>
        <v>4644293.354593739</v>
      </c>
      <c r="I49" s="24">
        <f t="shared" si="6"/>
        <v>20397887.52572711</v>
      </c>
      <c r="J49" s="6">
        <f t="shared" si="6"/>
        <v>23427618.56428878</v>
      </c>
      <c r="K49" s="25">
        <f t="shared" si="6"/>
        <v>27902052.41524672</v>
      </c>
    </row>
    <row r="50" spans="1:11" ht="13.5">
      <c r="A50" s="33" t="s">
        <v>52</v>
      </c>
      <c r="B50" s="7">
        <f>+B48-B49</f>
        <v>33141456.847658537</v>
      </c>
      <c r="C50" s="7">
        <f aca="true" t="shared" si="7" ref="C50:K50">+C48-C49</f>
        <v>0</v>
      </c>
      <c r="D50" s="69">
        <f t="shared" si="7"/>
        <v>-5304826.792505242</v>
      </c>
      <c r="E50" s="70">
        <f t="shared" si="7"/>
        <v>-31375375</v>
      </c>
      <c r="F50" s="7">
        <f t="shared" si="7"/>
        <v>-37272775</v>
      </c>
      <c r="G50" s="71">
        <f t="shared" si="7"/>
        <v>-37272775</v>
      </c>
      <c r="H50" s="72">
        <f t="shared" si="7"/>
        <v>28462300.64540626</v>
      </c>
      <c r="I50" s="70">
        <f t="shared" si="7"/>
        <v>37673154.47427289</v>
      </c>
      <c r="J50" s="7">
        <f t="shared" si="7"/>
        <v>33815184.43571122</v>
      </c>
      <c r="K50" s="71">
        <f t="shared" si="7"/>
        <v>26499453.58475328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3.5">
      <c r="A52" s="64" t="s">
        <v>53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54</v>
      </c>
      <c r="B53" s="6">
        <v>310174617</v>
      </c>
      <c r="C53" s="6">
        <v>0</v>
      </c>
      <c r="D53" s="23">
        <v>352497330</v>
      </c>
      <c r="E53" s="24">
        <v>23555635</v>
      </c>
      <c r="F53" s="6">
        <v>23058686</v>
      </c>
      <c r="G53" s="25">
        <v>23058686</v>
      </c>
      <c r="H53" s="26">
        <v>351334059</v>
      </c>
      <c r="I53" s="24">
        <v>356728140</v>
      </c>
      <c r="J53" s="6">
        <v>352562535</v>
      </c>
      <c r="K53" s="25">
        <v>374644798</v>
      </c>
    </row>
    <row r="54" spans="1:11" ht="13.5">
      <c r="A54" s="22" t="s">
        <v>55</v>
      </c>
      <c r="B54" s="6">
        <v>10915234</v>
      </c>
      <c r="C54" s="6">
        <v>0</v>
      </c>
      <c r="D54" s="23">
        <v>13197986</v>
      </c>
      <c r="E54" s="24">
        <v>11216793</v>
      </c>
      <c r="F54" s="6">
        <v>10993793</v>
      </c>
      <c r="G54" s="25">
        <v>10993793</v>
      </c>
      <c r="H54" s="26">
        <v>0</v>
      </c>
      <c r="I54" s="24">
        <v>14502050</v>
      </c>
      <c r="J54" s="6">
        <v>15249658</v>
      </c>
      <c r="K54" s="25">
        <v>16023148</v>
      </c>
    </row>
    <row r="55" spans="1:11" ht="13.5">
      <c r="A55" s="22" t="s">
        <v>56</v>
      </c>
      <c r="B55" s="6">
        <v>6480531</v>
      </c>
      <c r="C55" s="6">
        <v>0</v>
      </c>
      <c r="D55" s="23">
        <v>71180</v>
      </c>
      <c r="E55" s="24">
        <v>7350000</v>
      </c>
      <c r="F55" s="6">
        <v>7380000</v>
      </c>
      <c r="G55" s="25">
        <v>7380000</v>
      </c>
      <c r="H55" s="26">
        <v>3773407</v>
      </c>
      <c r="I55" s="24">
        <v>1669729</v>
      </c>
      <c r="J55" s="6">
        <v>450000</v>
      </c>
      <c r="K55" s="25">
        <v>18113000</v>
      </c>
    </row>
    <row r="56" spans="1:11" ht="13.5">
      <c r="A56" s="22" t="s">
        <v>57</v>
      </c>
      <c r="B56" s="6">
        <v>0</v>
      </c>
      <c r="C56" s="6">
        <v>0</v>
      </c>
      <c r="D56" s="23">
        <v>962873</v>
      </c>
      <c r="E56" s="24">
        <v>990447</v>
      </c>
      <c r="F56" s="6">
        <v>4888447</v>
      </c>
      <c r="G56" s="25">
        <v>4888447</v>
      </c>
      <c r="H56" s="26">
        <v>2922991</v>
      </c>
      <c r="I56" s="24">
        <v>3989098</v>
      </c>
      <c r="J56" s="6">
        <v>4180213</v>
      </c>
      <c r="K56" s="25">
        <v>4542985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3.5">
      <c r="A58" s="64" t="s">
        <v>58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3.5">
      <c r="A59" s="90" t="s">
        <v>59</v>
      </c>
      <c r="B59" s="6">
        <v>1169</v>
      </c>
      <c r="C59" s="6">
        <v>3632</v>
      </c>
      <c r="D59" s="23">
        <v>0</v>
      </c>
      <c r="E59" s="24">
        <v>0</v>
      </c>
      <c r="F59" s="6">
        <v>0</v>
      </c>
      <c r="G59" s="25">
        <v>0</v>
      </c>
      <c r="H59" s="26">
        <v>0</v>
      </c>
      <c r="I59" s="24">
        <v>5846222</v>
      </c>
      <c r="J59" s="6">
        <v>6246068</v>
      </c>
      <c r="K59" s="25">
        <v>6690269</v>
      </c>
    </row>
    <row r="60" spans="1:11" ht="13.5">
      <c r="A60" s="90" t="s">
        <v>60</v>
      </c>
      <c r="B60" s="6">
        <v>0</v>
      </c>
      <c r="C60" s="6">
        <v>12844697</v>
      </c>
      <c r="D60" s="23">
        <v>22122317</v>
      </c>
      <c r="E60" s="24">
        <v>36318316</v>
      </c>
      <c r="F60" s="6">
        <v>36318316</v>
      </c>
      <c r="G60" s="25">
        <v>36318316</v>
      </c>
      <c r="H60" s="26">
        <v>0</v>
      </c>
      <c r="I60" s="24">
        <v>37286384</v>
      </c>
      <c r="J60" s="6">
        <v>39896430</v>
      </c>
      <c r="K60" s="25">
        <v>42689180</v>
      </c>
    </row>
    <row r="61" spans="1:11" ht="13.5">
      <c r="A61" s="91" t="s">
        <v>61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3.5">
      <c r="A62" s="96" t="s">
        <v>62</v>
      </c>
      <c r="B62" s="97">
        <v>0</v>
      </c>
      <c r="C62" s="98">
        <v>0</v>
      </c>
      <c r="D62" s="99">
        <v>0</v>
      </c>
      <c r="E62" s="97">
        <v>0</v>
      </c>
      <c r="F62" s="98">
        <v>0</v>
      </c>
      <c r="G62" s="99">
        <v>0</v>
      </c>
      <c r="H62" s="100">
        <v>0</v>
      </c>
      <c r="I62" s="97">
        <v>0</v>
      </c>
      <c r="J62" s="98">
        <v>0</v>
      </c>
      <c r="K62" s="99">
        <v>0</v>
      </c>
    </row>
    <row r="63" spans="1:11" ht="13.5">
      <c r="A63" s="96" t="s">
        <v>63</v>
      </c>
      <c r="B63" s="97">
        <v>0</v>
      </c>
      <c r="C63" s="98">
        <v>0</v>
      </c>
      <c r="D63" s="99">
        <v>0</v>
      </c>
      <c r="E63" s="97">
        <v>0</v>
      </c>
      <c r="F63" s="98">
        <v>0</v>
      </c>
      <c r="G63" s="99">
        <v>0</v>
      </c>
      <c r="H63" s="100">
        <v>0</v>
      </c>
      <c r="I63" s="97">
        <v>0</v>
      </c>
      <c r="J63" s="98">
        <v>0</v>
      </c>
      <c r="K63" s="99">
        <v>0</v>
      </c>
    </row>
    <row r="64" spans="1:11" ht="13.5">
      <c r="A64" s="96" t="s">
        <v>64</v>
      </c>
      <c r="B64" s="97">
        <v>0</v>
      </c>
      <c r="C64" s="98">
        <v>0</v>
      </c>
      <c r="D64" s="99">
        <v>0</v>
      </c>
      <c r="E64" s="97">
        <v>0</v>
      </c>
      <c r="F64" s="98">
        <v>0</v>
      </c>
      <c r="G64" s="99">
        <v>0</v>
      </c>
      <c r="H64" s="100">
        <v>0</v>
      </c>
      <c r="I64" s="97">
        <v>0</v>
      </c>
      <c r="J64" s="98">
        <v>0</v>
      </c>
      <c r="K64" s="99">
        <v>0</v>
      </c>
    </row>
    <row r="65" spans="1:11" ht="13.5">
      <c r="A65" s="96" t="s">
        <v>65</v>
      </c>
      <c r="B65" s="97">
        <v>0</v>
      </c>
      <c r="C65" s="98">
        <v>0</v>
      </c>
      <c r="D65" s="99">
        <v>0</v>
      </c>
      <c r="E65" s="97">
        <v>0</v>
      </c>
      <c r="F65" s="98">
        <v>0</v>
      </c>
      <c r="G65" s="99">
        <v>0</v>
      </c>
      <c r="H65" s="100">
        <v>0</v>
      </c>
      <c r="I65" s="97">
        <v>0</v>
      </c>
      <c r="J65" s="98">
        <v>0</v>
      </c>
      <c r="K65" s="99">
        <v>0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3.5">
      <c r="A67" s="105"/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3.5">
      <c r="A68" s="107"/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3.5">
      <c r="A69" s="108"/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3.5" hidden="1">
      <c r="A70" s="4" t="s">
        <v>134</v>
      </c>
      <c r="B70" s="5">
        <f>IF(ISERROR(B71/B72),0,(B71/B72))</f>
        <v>0.8986810880763043</v>
      </c>
      <c r="C70" s="5">
        <f aca="true" t="shared" si="8" ref="C70:K70">IF(ISERROR(C71/C72),0,(C71/C72))</f>
        <v>0</v>
      </c>
      <c r="D70" s="5">
        <f t="shared" si="8"/>
        <v>0.6674228529345565</v>
      </c>
      <c r="E70" s="5">
        <f t="shared" si="8"/>
        <v>0</v>
      </c>
      <c r="F70" s="5">
        <f t="shared" si="8"/>
        <v>0</v>
      </c>
      <c r="G70" s="5">
        <f t="shared" si="8"/>
        <v>0</v>
      </c>
      <c r="H70" s="5">
        <f t="shared" si="8"/>
        <v>0.6603963739149952</v>
      </c>
      <c r="I70" s="5">
        <f t="shared" si="8"/>
        <v>0.9302294834287637</v>
      </c>
      <c r="J70" s="5">
        <f t="shared" si="8"/>
        <v>0.9293870561395841</v>
      </c>
      <c r="K70" s="5">
        <f t="shared" si="8"/>
        <v>0.9290953932569238</v>
      </c>
    </row>
    <row r="71" spans="1:11" ht="12.75" hidden="1">
      <c r="A71" s="2" t="s">
        <v>135</v>
      </c>
      <c r="B71" s="2">
        <f>+B83</f>
        <v>196425421</v>
      </c>
      <c r="C71" s="2">
        <f aca="true" t="shared" si="9" ref="C71:K71">+C83</f>
        <v>0</v>
      </c>
      <c r="D71" s="2">
        <f t="shared" si="9"/>
        <v>157777497</v>
      </c>
      <c r="E71" s="2">
        <f t="shared" si="9"/>
        <v>0</v>
      </c>
      <c r="F71" s="2">
        <f t="shared" si="9"/>
        <v>0</v>
      </c>
      <c r="G71" s="2">
        <f t="shared" si="9"/>
        <v>0</v>
      </c>
      <c r="H71" s="2">
        <f t="shared" si="9"/>
        <v>156468893</v>
      </c>
      <c r="I71" s="2">
        <f t="shared" si="9"/>
        <v>246438138</v>
      </c>
      <c r="J71" s="2">
        <f t="shared" si="9"/>
        <v>261998056</v>
      </c>
      <c r="K71" s="2">
        <f t="shared" si="9"/>
        <v>279454405</v>
      </c>
    </row>
    <row r="72" spans="1:11" ht="12.75" hidden="1">
      <c r="A72" s="2" t="s">
        <v>136</v>
      </c>
      <c r="B72" s="2">
        <f>+B77</f>
        <v>218570774</v>
      </c>
      <c r="C72" s="2">
        <f aca="true" t="shared" si="10" ref="C72:K72">+C77</f>
        <v>0</v>
      </c>
      <c r="D72" s="2">
        <f t="shared" si="10"/>
        <v>236398104</v>
      </c>
      <c r="E72" s="2">
        <f t="shared" si="10"/>
        <v>257691601</v>
      </c>
      <c r="F72" s="2">
        <f t="shared" si="10"/>
        <v>254491619</v>
      </c>
      <c r="G72" s="2">
        <f t="shared" si="10"/>
        <v>254491619</v>
      </c>
      <c r="H72" s="2">
        <f t="shared" si="10"/>
        <v>236931787</v>
      </c>
      <c r="I72" s="2">
        <f t="shared" si="10"/>
        <v>264921874</v>
      </c>
      <c r="J72" s="2">
        <f t="shared" si="10"/>
        <v>281904137</v>
      </c>
      <c r="K72" s="2">
        <f t="shared" si="10"/>
        <v>300781176</v>
      </c>
    </row>
    <row r="73" spans="1:11" ht="12.75" hidden="1">
      <c r="A73" s="2" t="s">
        <v>137</v>
      </c>
      <c r="B73" s="2">
        <f>+B74</f>
        <v>-2327355.3333333363</v>
      </c>
      <c r="C73" s="2">
        <f aca="true" t="shared" si="11" ref="C73:K73">+(C78+C80+C81+C82)-(B78+B80+B81+B82)</f>
        <v>-16029640</v>
      </c>
      <c r="D73" s="2">
        <f t="shared" si="11"/>
        <v>22061356</v>
      </c>
      <c r="E73" s="2">
        <f t="shared" si="11"/>
        <v>-22061356</v>
      </c>
      <c r="F73" s="2">
        <f>+(F78+F80+F81+F82)-(D78+D80+D81+D82)</f>
        <v>-22061356</v>
      </c>
      <c r="G73" s="2">
        <f>+(G78+G80+G81+G82)-(D78+D80+D81+D82)</f>
        <v>-22061356</v>
      </c>
      <c r="H73" s="2">
        <f>+(H78+H80+H81+H82)-(D78+D80+D81+D82)</f>
        <v>37431285</v>
      </c>
      <c r="I73" s="2">
        <f>+(I78+I80+I81+I82)-(E78+E80+E81+E82)</f>
        <v>24858502</v>
      </c>
      <c r="J73" s="2">
        <f t="shared" si="11"/>
        <v>-662576</v>
      </c>
      <c r="K73" s="2">
        <f t="shared" si="11"/>
        <v>-1335036</v>
      </c>
    </row>
    <row r="74" spans="1:11" ht="12.75" hidden="1">
      <c r="A74" s="2" t="s">
        <v>138</v>
      </c>
      <c r="B74" s="2">
        <f>+TREND(C74:E74)</f>
        <v>-2327355.3333333363</v>
      </c>
      <c r="C74" s="2">
        <f>+C73</f>
        <v>-16029640</v>
      </c>
      <c r="D74" s="2">
        <f aca="true" t="shared" si="12" ref="D74:K74">+D73</f>
        <v>22061356</v>
      </c>
      <c r="E74" s="2">
        <f t="shared" si="12"/>
        <v>-22061356</v>
      </c>
      <c r="F74" s="2">
        <f t="shared" si="12"/>
        <v>-22061356</v>
      </c>
      <c r="G74" s="2">
        <f t="shared" si="12"/>
        <v>-22061356</v>
      </c>
      <c r="H74" s="2">
        <f t="shared" si="12"/>
        <v>37431285</v>
      </c>
      <c r="I74" s="2">
        <f t="shared" si="12"/>
        <v>24858502</v>
      </c>
      <c r="J74" s="2">
        <f t="shared" si="12"/>
        <v>-662576</v>
      </c>
      <c r="K74" s="2">
        <f t="shared" si="12"/>
        <v>-1335036</v>
      </c>
    </row>
    <row r="75" spans="1:11" ht="12.75" hidden="1">
      <c r="A75" s="2" t="s">
        <v>139</v>
      </c>
      <c r="B75" s="2">
        <f>+B84-(((B80+B81+B78)*B70)-B79)</f>
        <v>20232136.152341463</v>
      </c>
      <c r="C75" s="2">
        <f aca="true" t="shared" si="13" ref="C75:K75">+C84-(((C80+C81+C78)*C70)-C79)</f>
        <v>0</v>
      </c>
      <c r="D75" s="2">
        <f t="shared" si="13"/>
        <v>47697471.79250524</v>
      </c>
      <c r="E75" s="2">
        <f t="shared" si="13"/>
        <v>7819740</v>
      </c>
      <c r="F75" s="2">
        <f t="shared" si="13"/>
        <v>13717140</v>
      </c>
      <c r="G75" s="2">
        <f t="shared" si="13"/>
        <v>13717140</v>
      </c>
      <c r="H75" s="2">
        <f t="shared" si="13"/>
        <v>4644293.354593739</v>
      </c>
      <c r="I75" s="2">
        <f t="shared" si="13"/>
        <v>20397887.52572711</v>
      </c>
      <c r="J75" s="2">
        <f t="shared" si="13"/>
        <v>23427618.56428878</v>
      </c>
      <c r="K75" s="2">
        <f t="shared" si="13"/>
        <v>27902052.41524672</v>
      </c>
    </row>
    <row r="76" spans="1:11" ht="12.75" hidden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2.75" hidden="1">
      <c r="A77" s="1" t="s">
        <v>66</v>
      </c>
      <c r="B77" s="3">
        <v>218570774</v>
      </c>
      <c r="C77" s="3">
        <v>0</v>
      </c>
      <c r="D77" s="3">
        <v>236398104</v>
      </c>
      <c r="E77" s="3">
        <v>257691601</v>
      </c>
      <c r="F77" s="3">
        <v>254491619</v>
      </c>
      <c r="G77" s="3">
        <v>254491619</v>
      </c>
      <c r="H77" s="3">
        <v>236931787</v>
      </c>
      <c r="I77" s="3">
        <v>264921874</v>
      </c>
      <c r="J77" s="3">
        <v>281904137</v>
      </c>
      <c r="K77" s="3">
        <v>300781176</v>
      </c>
    </row>
    <row r="78" spans="1:11" ht="12.75" hidden="1">
      <c r="A78" s="1" t="s">
        <v>67</v>
      </c>
      <c r="B78" s="3">
        <v>0</v>
      </c>
      <c r="C78" s="3">
        <v>0</v>
      </c>
      <c r="D78" s="3">
        <v>7063985</v>
      </c>
      <c r="E78" s="3">
        <v>0</v>
      </c>
      <c r="F78" s="3">
        <v>0</v>
      </c>
      <c r="G78" s="3">
        <v>0</v>
      </c>
      <c r="H78" s="3">
        <v>7002865</v>
      </c>
      <c r="I78" s="3">
        <v>0</v>
      </c>
      <c r="J78" s="3">
        <v>0</v>
      </c>
      <c r="K78" s="3">
        <v>0</v>
      </c>
    </row>
    <row r="79" spans="1:11" ht="12.75" hidden="1">
      <c r="A79" s="1" t="s">
        <v>68</v>
      </c>
      <c r="B79" s="3">
        <v>34632539</v>
      </c>
      <c r="C79" s="3">
        <v>0</v>
      </c>
      <c r="D79" s="3">
        <v>48468130</v>
      </c>
      <c r="E79" s="3">
        <v>0</v>
      </c>
      <c r="F79" s="3">
        <v>0</v>
      </c>
      <c r="G79" s="3">
        <v>0</v>
      </c>
      <c r="H79" s="3">
        <v>43970029</v>
      </c>
      <c r="I79" s="3">
        <v>35503999</v>
      </c>
      <c r="J79" s="3">
        <v>38128999</v>
      </c>
      <c r="K79" s="3">
        <v>41574000</v>
      </c>
    </row>
    <row r="80" spans="1:11" ht="12.75" hidden="1">
      <c r="A80" s="1" t="s">
        <v>69</v>
      </c>
      <c r="B80" s="3">
        <v>4270559</v>
      </c>
      <c r="C80" s="3">
        <v>0</v>
      </c>
      <c r="D80" s="3">
        <v>16681132</v>
      </c>
      <c r="E80" s="3">
        <v>0</v>
      </c>
      <c r="F80" s="3">
        <v>0</v>
      </c>
      <c r="G80" s="3">
        <v>0</v>
      </c>
      <c r="H80" s="3">
        <v>45693291</v>
      </c>
      <c r="I80" s="3">
        <v>9394502</v>
      </c>
      <c r="J80" s="3">
        <v>8267926</v>
      </c>
      <c r="K80" s="3">
        <v>6614890</v>
      </c>
    </row>
    <row r="81" spans="1:11" ht="12.75" hidden="1">
      <c r="A81" s="1" t="s">
        <v>70</v>
      </c>
      <c r="B81" s="3">
        <v>11753371</v>
      </c>
      <c r="C81" s="3">
        <v>0</v>
      </c>
      <c r="D81" s="3">
        <v>-1627717</v>
      </c>
      <c r="E81" s="3">
        <v>0</v>
      </c>
      <c r="F81" s="3">
        <v>0</v>
      </c>
      <c r="G81" s="3">
        <v>0</v>
      </c>
      <c r="H81" s="3">
        <v>6852529</v>
      </c>
      <c r="I81" s="3">
        <v>15464000</v>
      </c>
      <c r="J81" s="3">
        <v>15928000</v>
      </c>
      <c r="K81" s="3">
        <v>16246000</v>
      </c>
    </row>
    <row r="82" spans="1:11" ht="12.75" hidden="1">
      <c r="A82" s="1" t="s">
        <v>71</v>
      </c>
      <c r="B82" s="3">
        <v>5710</v>
      </c>
      <c r="C82" s="3">
        <v>0</v>
      </c>
      <c r="D82" s="3">
        <v>-56044</v>
      </c>
      <c r="E82" s="3">
        <v>0</v>
      </c>
      <c r="F82" s="3">
        <v>0</v>
      </c>
      <c r="G82" s="3">
        <v>0</v>
      </c>
      <c r="H82" s="3">
        <v>-56044</v>
      </c>
      <c r="I82" s="3">
        <v>0</v>
      </c>
      <c r="J82" s="3">
        <v>0</v>
      </c>
      <c r="K82" s="3">
        <v>0</v>
      </c>
    </row>
    <row r="83" spans="1:11" ht="12.75" hidden="1">
      <c r="A83" s="1" t="s">
        <v>72</v>
      </c>
      <c r="B83" s="3">
        <v>196425421</v>
      </c>
      <c r="C83" s="3">
        <v>0</v>
      </c>
      <c r="D83" s="3">
        <v>157777497</v>
      </c>
      <c r="E83" s="3">
        <v>0</v>
      </c>
      <c r="F83" s="3">
        <v>0</v>
      </c>
      <c r="G83" s="3">
        <v>0</v>
      </c>
      <c r="H83" s="3">
        <v>156468893</v>
      </c>
      <c r="I83" s="3">
        <v>246438138</v>
      </c>
      <c r="J83" s="3">
        <v>261998056</v>
      </c>
      <c r="K83" s="3">
        <v>279454405</v>
      </c>
    </row>
    <row r="84" spans="1:11" ht="12.75" hidden="1">
      <c r="A84" s="1" t="s">
        <v>73</v>
      </c>
      <c r="B84" s="3">
        <v>0</v>
      </c>
      <c r="C84" s="3">
        <v>0</v>
      </c>
      <c r="D84" s="3">
        <v>13991000</v>
      </c>
      <c r="E84" s="3">
        <v>7819740</v>
      </c>
      <c r="F84" s="3">
        <v>13717140</v>
      </c>
      <c r="G84" s="3">
        <v>13717140</v>
      </c>
      <c r="H84" s="3">
        <v>0</v>
      </c>
      <c r="I84" s="3">
        <v>8018000</v>
      </c>
      <c r="J84" s="3">
        <v>7786000</v>
      </c>
      <c r="K84" s="3">
        <v>7568000</v>
      </c>
    </row>
    <row r="85" spans="1:11" ht="12.75" hidden="1">
      <c r="A85" s="1" t="s">
        <v>74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" customHeight="1">
      <c r="A1" s="109" t="s">
        <v>93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9</v>
      </c>
      <c r="D3" s="15" t="s">
        <v>9</v>
      </c>
      <c r="E3" s="13" t="s">
        <v>10</v>
      </c>
      <c r="F3" s="14" t="s">
        <v>11</v>
      </c>
      <c r="G3" s="15" t="s">
        <v>12</v>
      </c>
      <c r="H3" s="16" t="s">
        <v>13</v>
      </c>
      <c r="I3" s="13" t="s">
        <v>14</v>
      </c>
      <c r="J3" s="14" t="s">
        <v>15</v>
      </c>
      <c r="K3" s="15" t="s">
        <v>16</v>
      </c>
    </row>
    <row r="4" spans="1:11" ht="13.5">
      <c r="A4" s="17" t="s">
        <v>17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18</v>
      </c>
      <c r="B5" s="6">
        <v>20900252</v>
      </c>
      <c r="C5" s="6">
        <v>17282229</v>
      </c>
      <c r="D5" s="23">
        <v>36996355</v>
      </c>
      <c r="E5" s="24">
        <v>35358540</v>
      </c>
      <c r="F5" s="6">
        <v>35358540</v>
      </c>
      <c r="G5" s="25">
        <v>35358540</v>
      </c>
      <c r="H5" s="26">
        <v>35641725</v>
      </c>
      <c r="I5" s="24">
        <v>37055751</v>
      </c>
      <c r="J5" s="6">
        <v>38945595</v>
      </c>
      <c r="K5" s="25">
        <v>41009713</v>
      </c>
    </row>
    <row r="6" spans="1:11" ht="13.5">
      <c r="A6" s="22" t="s">
        <v>19</v>
      </c>
      <c r="B6" s="6">
        <v>14763782</v>
      </c>
      <c r="C6" s="6">
        <v>13737142</v>
      </c>
      <c r="D6" s="23">
        <v>15957868</v>
      </c>
      <c r="E6" s="24">
        <v>15195727</v>
      </c>
      <c r="F6" s="6">
        <v>14995242</v>
      </c>
      <c r="G6" s="25">
        <v>14995242</v>
      </c>
      <c r="H6" s="26">
        <v>14456217</v>
      </c>
      <c r="I6" s="24">
        <v>16306069</v>
      </c>
      <c r="J6" s="6">
        <v>17800245</v>
      </c>
      <c r="K6" s="25">
        <v>19507494</v>
      </c>
    </row>
    <row r="7" spans="1:11" ht="13.5">
      <c r="A7" s="22" t="s">
        <v>20</v>
      </c>
      <c r="B7" s="6">
        <v>12813407</v>
      </c>
      <c r="C7" s="6">
        <v>0</v>
      </c>
      <c r="D7" s="23">
        <v>2108428</v>
      </c>
      <c r="E7" s="24">
        <v>18567800</v>
      </c>
      <c r="F7" s="6">
        <v>20100000</v>
      </c>
      <c r="G7" s="25">
        <v>20100000</v>
      </c>
      <c r="H7" s="26">
        <v>15202611</v>
      </c>
      <c r="I7" s="24">
        <v>12700000</v>
      </c>
      <c r="J7" s="6">
        <v>14220000</v>
      </c>
      <c r="K7" s="25">
        <v>14850000</v>
      </c>
    </row>
    <row r="8" spans="1:11" ht="13.5">
      <c r="A8" s="22" t="s">
        <v>21</v>
      </c>
      <c r="B8" s="6">
        <v>116609833</v>
      </c>
      <c r="C8" s="6">
        <v>120574166</v>
      </c>
      <c r="D8" s="23">
        <v>126101568</v>
      </c>
      <c r="E8" s="24">
        <v>143768000</v>
      </c>
      <c r="F8" s="6">
        <v>146442937</v>
      </c>
      <c r="G8" s="25">
        <v>146442937</v>
      </c>
      <c r="H8" s="26">
        <v>95410164</v>
      </c>
      <c r="I8" s="24">
        <v>152508000</v>
      </c>
      <c r="J8" s="6">
        <v>161073000</v>
      </c>
      <c r="K8" s="25">
        <v>169004003</v>
      </c>
    </row>
    <row r="9" spans="1:11" ht="13.5">
      <c r="A9" s="22" t="s">
        <v>22</v>
      </c>
      <c r="B9" s="6">
        <v>4114710</v>
      </c>
      <c r="C9" s="6">
        <v>5297854</v>
      </c>
      <c r="D9" s="23">
        <v>2137757</v>
      </c>
      <c r="E9" s="24">
        <v>4587452</v>
      </c>
      <c r="F9" s="6">
        <v>5842227</v>
      </c>
      <c r="G9" s="25">
        <v>5842227</v>
      </c>
      <c r="H9" s="26">
        <v>3483865</v>
      </c>
      <c r="I9" s="24">
        <v>5608199</v>
      </c>
      <c r="J9" s="6">
        <v>5855728</v>
      </c>
      <c r="K9" s="25">
        <v>5514950</v>
      </c>
    </row>
    <row r="10" spans="1:11" ht="25.5">
      <c r="A10" s="27" t="s">
        <v>129</v>
      </c>
      <c r="B10" s="28">
        <f>SUM(B5:B9)</f>
        <v>169201984</v>
      </c>
      <c r="C10" s="29">
        <f aca="true" t="shared" si="0" ref="C10:K10">SUM(C5:C9)</f>
        <v>156891391</v>
      </c>
      <c r="D10" s="30">
        <f t="shared" si="0"/>
        <v>183301976</v>
      </c>
      <c r="E10" s="28">
        <f t="shared" si="0"/>
        <v>217477519</v>
      </c>
      <c r="F10" s="29">
        <f t="shared" si="0"/>
        <v>222738946</v>
      </c>
      <c r="G10" s="31">
        <f t="shared" si="0"/>
        <v>222738946</v>
      </c>
      <c r="H10" s="32">
        <f t="shared" si="0"/>
        <v>164194582</v>
      </c>
      <c r="I10" s="28">
        <f t="shared" si="0"/>
        <v>224178019</v>
      </c>
      <c r="J10" s="29">
        <f t="shared" si="0"/>
        <v>237894568</v>
      </c>
      <c r="K10" s="31">
        <f t="shared" si="0"/>
        <v>249886160</v>
      </c>
    </row>
    <row r="11" spans="1:11" ht="13.5">
      <c r="A11" s="22" t="s">
        <v>23</v>
      </c>
      <c r="B11" s="6">
        <v>39240203</v>
      </c>
      <c r="C11" s="6">
        <v>46428947</v>
      </c>
      <c r="D11" s="23">
        <v>59564211</v>
      </c>
      <c r="E11" s="24">
        <v>95079966</v>
      </c>
      <c r="F11" s="6">
        <v>81125386</v>
      </c>
      <c r="G11" s="25">
        <v>81125386</v>
      </c>
      <c r="H11" s="26">
        <v>5664542</v>
      </c>
      <c r="I11" s="24">
        <v>110341427</v>
      </c>
      <c r="J11" s="6">
        <v>115121488</v>
      </c>
      <c r="K11" s="25">
        <v>121803834</v>
      </c>
    </row>
    <row r="12" spans="1:11" ht="13.5">
      <c r="A12" s="22" t="s">
        <v>24</v>
      </c>
      <c r="B12" s="6">
        <v>6574391</v>
      </c>
      <c r="C12" s="6">
        <v>10833497</v>
      </c>
      <c r="D12" s="23">
        <v>11170316</v>
      </c>
      <c r="E12" s="24">
        <v>12306682</v>
      </c>
      <c r="F12" s="6">
        <v>12306682</v>
      </c>
      <c r="G12" s="25">
        <v>12306682</v>
      </c>
      <c r="H12" s="26">
        <v>933775</v>
      </c>
      <c r="I12" s="24">
        <v>11017936</v>
      </c>
      <c r="J12" s="6">
        <v>12699145</v>
      </c>
      <c r="K12" s="25">
        <v>13435698</v>
      </c>
    </row>
    <row r="13" spans="1:11" ht="13.5">
      <c r="A13" s="22" t="s">
        <v>130</v>
      </c>
      <c r="B13" s="6">
        <v>16092115</v>
      </c>
      <c r="C13" s="6">
        <v>18228900</v>
      </c>
      <c r="D13" s="23">
        <v>0</v>
      </c>
      <c r="E13" s="24">
        <v>18827232</v>
      </c>
      <c r="F13" s="6">
        <v>18827232</v>
      </c>
      <c r="G13" s="25">
        <v>18827232</v>
      </c>
      <c r="H13" s="26">
        <v>0</v>
      </c>
      <c r="I13" s="24">
        <v>16625529</v>
      </c>
      <c r="J13" s="6">
        <v>0</v>
      </c>
      <c r="K13" s="25">
        <v>0</v>
      </c>
    </row>
    <row r="14" spans="1:11" ht="13.5">
      <c r="A14" s="22" t="s">
        <v>25</v>
      </c>
      <c r="B14" s="6">
        <v>3594</v>
      </c>
      <c r="C14" s="6">
        <v>0</v>
      </c>
      <c r="D14" s="23">
        <v>0</v>
      </c>
      <c r="E14" s="24">
        <v>0</v>
      </c>
      <c r="F14" s="6">
        <v>0</v>
      </c>
      <c r="G14" s="25">
        <v>0</v>
      </c>
      <c r="H14" s="26">
        <v>17</v>
      </c>
      <c r="I14" s="24">
        <v>0</v>
      </c>
      <c r="J14" s="6">
        <v>0</v>
      </c>
      <c r="K14" s="25">
        <v>0</v>
      </c>
    </row>
    <row r="15" spans="1:11" ht="13.5">
      <c r="A15" s="22" t="s">
        <v>26</v>
      </c>
      <c r="B15" s="6">
        <v>17152275</v>
      </c>
      <c r="C15" s="6">
        <v>11962179</v>
      </c>
      <c r="D15" s="23">
        <v>18769405</v>
      </c>
      <c r="E15" s="24">
        <v>32923470</v>
      </c>
      <c r="F15" s="6">
        <v>32326522</v>
      </c>
      <c r="G15" s="25">
        <v>32326522</v>
      </c>
      <c r="H15" s="26">
        <v>28301023</v>
      </c>
      <c r="I15" s="24">
        <v>24435487</v>
      </c>
      <c r="J15" s="6">
        <v>28915856</v>
      </c>
      <c r="K15" s="25">
        <v>29379614</v>
      </c>
    </row>
    <row r="16" spans="1:11" ht="13.5">
      <c r="A16" s="22" t="s">
        <v>21</v>
      </c>
      <c r="B16" s="6">
        <v>0</v>
      </c>
      <c r="C16" s="6">
        <v>2</v>
      </c>
      <c r="D16" s="23">
        <v>23090</v>
      </c>
      <c r="E16" s="24">
        <v>5564500</v>
      </c>
      <c r="F16" s="6">
        <v>7502996</v>
      </c>
      <c r="G16" s="25">
        <v>7502996</v>
      </c>
      <c r="H16" s="26">
        <v>6450611</v>
      </c>
      <c r="I16" s="24">
        <v>4097094</v>
      </c>
      <c r="J16" s="6">
        <v>4804216</v>
      </c>
      <c r="K16" s="25">
        <v>4871521</v>
      </c>
    </row>
    <row r="17" spans="1:11" ht="13.5">
      <c r="A17" s="22" t="s">
        <v>27</v>
      </c>
      <c r="B17" s="6">
        <v>37021297</v>
      </c>
      <c r="C17" s="6">
        <v>29502482</v>
      </c>
      <c r="D17" s="23">
        <v>31646968</v>
      </c>
      <c r="E17" s="24">
        <v>58663821</v>
      </c>
      <c r="F17" s="6">
        <v>78397364</v>
      </c>
      <c r="G17" s="25">
        <v>78397364</v>
      </c>
      <c r="H17" s="26">
        <v>38804221</v>
      </c>
      <c r="I17" s="24">
        <v>39682238</v>
      </c>
      <c r="J17" s="6">
        <v>35996371</v>
      </c>
      <c r="K17" s="25">
        <v>39235471</v>
      </c>
    </row>
    <row r="18" spans="1:11" ht="13.5">
      <c r="A18" s="33" t="s">
        <v>28</v>
      </c>
      <c r="B18" s="34">
        <f>SUM(B11:B17)</f>
        <v>116083875</v>
      </c>
      <c r="C18" s="35">
        <f aca="true" t="shared" si="1" ref="C18:K18">SUM(C11:C17)</f>
        <v>116956007</v>
      </c>
      <c r="D18" s="36">
        <f t="shared" si="1"/>
        <v>121173990</v>
      </c>
      <c r="E18" s="34">
        <f t="shared" si="1"/>
        <v>223365671</v>
      </c>
      <c r="F18" s="35">
        <f t="shared" si="1"/>
        <v>230486182</v>
      </c>
      <c r="G18" s="37">
        <f t="shared" si="1"/>
        <v>230486182</v>
      </c>
      <c r="H18" s="38">
        <f t="shared" si="1"/>
        <v>80154189</v>
      </c>
      <c r="I18" s="34">
        <f t="shared" si="1"/>
        <v>206199711</v>
      </c>
      <c r="J18" s="35">
        <f t="shared" si="1"/>
        <v>197537076</v>
      </c>
      <c r="K18" s="37">
        <f t="shared" si="1"/>
        <v>208726138</v>
      </c>
    </row>
    <row r="19" spans="1:11" ht="13.5">
      <c r="A19" s="33" t="s">
        <v>29</v>
      </c>
      <c r="B19" s="39">
        <f>+B10-B18</f>
        <v>53118109</v>
      </c>
      <c r="C19" s="40">
        <f aca="true" t="shared" si="2" ref="C19:K19">+C10-C18</f>
        <v>39935384</v>
      </c>
      <c r="D19" s="41">
        <f t="shared" si="2"/>
        <v>62127986</v>
      </c>
      <c r="E19" s="39">
        <f t="shared" si="2"/>
        <v>-5888152</v>
      </c>
      <c r="F19" s="40">
        <f t="shared" si="2"/>
        <v>-7747236</v>
      </c>
      <c r="G19" s="42">
        <f t="shared" si="2"/>
        <v>-7747236</v>
      </c>
      <c r="H19" s="43">
        <f t="shared" si="2"/>
        <v>84040393</v>
      </c>
      <c r="I19" s="39">
        <f t="shared" si="2"/>
        <v>17978308</v>
      </c>
      <c r="J19" s="40">
        <f t="shared" si="2"/>
        <v>40357492</v>
      </c>
      <c r="K19" s="42">
        <f t="shared" si="2"/>
        <v>41160022</v>
      </c>
    </row>
    <row r="20" spans="1:11" ht="25.5">
      <c r="A20" s="44" t="s">
        <v>30</v>
      </c>
      <c r="B20" s="45">
        <v>29507153</v>
      </c>
      <c r="C20" s="46">
        <v>33359558</v>
      </c>
      <c r="D20" s="47">
        <v>50114328</v>
      </c>
      <c r="E20" s="45">
        <v>50698000</v>
      </c>
      <c r="F20" s="46">
        <v>50198001</v>
      </c>
      <c r="G20" s="48">
        <v>50198001</v>
      </c>
      <c r="H20" s="49">
        <v>24841488</v>
      </c>
      <c r="I20" s="45">
        <v>39109000</v>
      </c>
      <c r="J20" s="46">
        <v>47447000</v>
      </c>
      <c r="K20" s="48">
        <v>50231000</v>
      </c>
    </row>
    <row r="21" spans="1:11" ht="63.75">
      <c r="A21" s="50" t="s">
        <v>131</v>
      </c>
      <c r="B21" s="51">
        <v>0</v>
      </c>
      <c r="C21" s="52">
        <v>541737</v>
      </c>
      <c r="D21" s="53">
        <v>0</v>
      </c>
      <c r="E21" s="51">
        <v>0</v>
      </c>
      <c r="F21" s="52">
        <v>0</v>
      </c>
      <c r="G21" s="54">
        <v>0</v>
      </c>
      <c r="H21" s="55">
        <v>0</v>
      </c>
      <c r="I21" s="51">
        <v>0</v>
      </c>
      <c r="J21" s="52">
        <v>0</v>
      </c>
      <c r="K21" s="54">
        <v>0</v>
      </c>
    </row>
    <row r="22" spans="1:11" ht="25.5">
      <c r="A22" s="56" t="s">
        <v>132</v>
      </c>
      <c r="B22" s="57">
        <f>SUM(B19:B21)</f>
        <v>82625262</v>
      </c>
      <c r="C22" s="58">
        <f aca="true" t="shared" si="3" ref="C22:K22">SUM(C19:C21)</f>
        <v>73836679</v>
      </c>
      <c r="D22" s="59">
        <f t="shared" si="3"/>
        <v>112242314</v>
      </c>
      <c r="E22" s="57">
        <f t="shared" si="3"/>
        <v>44809848</v>
      </c>
      <c r="F22" s="58">
        <f t="shared" si="3"/>
        <v>42450765</v>
      </c>
      <c r="G22" s="60">
        <f t="shared" si="3"/>
        <v>42450765</v>
      </c>
      <c r="H22" s="61">
        <f t="shared" si="3"/>
        <v>108881881</v>
      </c>
      <c r="I22" s="57">
        <f t="shared" si="3"/>
        <v>57087308</v>
      </c>
      <c r="J22" s="58">
        <f t="shared" si="3"/>
        <v>87804492</v>
      </c>
      <c r="K22" s="60">
        <f t="shared" si="3"/>
        <v>91391022</v>
      </c>
    </row>
    <row r="23" spans="1:11" ht="13.5">
      <c r="A23" s="50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62" t="s">
        <v>32</v>
      </c>
      <c r="B24" s="39">
        <f>SUM(B22:B23)</f>
        <v>82625262</v>
      </c>
      <c r="C24" s="40">
        <f aca="true" t="shared" si="4" ref="C24:K24">SUM(C22:C23)</f>
        <v>73836679</v>
      </c>
      <c r="D24" s="41">
        <f t="shared" si="4"/>
        <v>112242314</v>
      </c>
      <c r="E24" s="39">
        <f t="shared" si="4"/>
        <v>44809848</v>
      </c>
      <c r="F24" s="40">
        <f t="shared" si="4"/>
        <v>42450765</v>
      </c>
      <c r="G24" s="42">
        <f t="shared" si="4"/>
        <v>42450765</v>
      </c>
      <c r="H24" s="43">
        <f t="shared" si="4"/>
        <v>108881881</v>
      </c>
      <c r="I24" s="39">
        <f t="shared" si="4"/>
        <v>57087308</v>
      </c>
      <c r="J24" s="40">
        <f t="shared" si="4"/>
        <v>87804492</v>
      </c>
      <c r="K24" s="42">
        <f t="shared" si="4"/>
        <v>91391022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64" t="s">
        <v>133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3.5">
      <c r="A27" s="33" t="s">
        <v>33</v>
      </c>
      <c r="B27" s="7">
        <v>49531893</v>
      </c>
      <c r="C27" s="7">
        <v>-79825</v>
      </c>
      <c r="D27" s="69">
        <v>45470142</v>
      </c>
      <c r="E27" s="70">
        <v>89678002</v>
      </c>
      <c r="F27" s="7">
        <v>94581119</v>
      </c>
      <c r="G27" s="71">
        <v>94581119</v>
      </c>
      <c r="H27" s="72">
        <v>59934807</v>
      </c>
      <c r="I27" s="70">
        <v>93227924</v>
      </c>
      <c r="J27" s="7">
        <v>112673062</v>
      </c>
      <c r="K27" s="71">
        <v>43150628</v>
      </c>
    </row>
    <row r="28" spans="1:11" ht="13.5">
      <c r="A28" s="73" t="s">
        <v>34</v>
      </c>
      <c r="B28" s="6">
        <v>32371337</v>
      </c>
      <c r="C28" s="6">
        <v>0</v>
      </c>
      <c r="D28" s="23">
        <v>41705140</v>
      </c>
      <c r="E28" s="24">
        <v>50048000</v>
      </c>
      <c r="F28" s="6">
        <v>45444138</v>
      </c>
      <c r="G28" s="25">
        <v>45444138</v>
      </c>
      <c r="H28" s="26">
        <v>0</v>
      </c>
      <c r="I28" s="24">
        <v>33470181</v>
      </c>
      <c r="J28" s="6">
        <v>38794472</v>
      </c>
      <c r="K28" s="25">
        <v>31592146</v>
      </c>
    </row>
    <row r="29" spans="1:11" ht="13.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3.5">
      <c r="A30" s="22" t="s">
        <v>35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36</v>
      </c>
      <c r="B31" s="6">
        <v>17160556</v>
      </c>
      <c r="C31" s="6">
        <v>0</v>
      </c>
      <c r="D31" s="23">
        <v>3960843</v>
      </c>
      <c r="E31" s="24">
        <v>39630002</v>
      </c>
      <c r="F31" s="6">
        <v>49136981</v>
      </c>
      <c r="G31" s="25">
        <v>49136981</v>
      </c>
      <c r="H31" s="26">
        <v>0</v>
      </c>
      <c r="I31" s="24">
        <v>59757743</v>
      </c>
      <c r="J31" s="6">
        <v>73878590</v>
      </c>
      <c r="K31" s="25">
        <v>11558482</v>
      </c>
    </row>
    <row r="32" spans="1:11" ht="13.5">
      <c r="A32" s="33" t="s">
        <v>37</v>
      </c>
      <c r="B32" s="7">
        <f>SUM(B28:B31)</f>
        <v>49531893</v>
      </c>
      <c r="C32" s="7">
        <f aca="true" t="shared" si="5" ref="C32:K32">SUM(C28:C31)</f>
        <v>0</v>
      </c>
      <c r="D32" s="69">
        <f t="shared" si="5"/>
        <v>45665983</v>
      </c>
      <c r="E32" s="70">
        <f t="shared" si="5"/>
        <v>89678002</v>
      </c>
      <c r="F32" s="7">
        <f t="shared" si="5"/>
        <v>94581119</v>
      </c>
      <c r="G32" s="71">
        <f t="shared" si="5"/>
        <v>94581119</v>
      </c>
      <c r="H32" s="72">
        <f t="shared" si="5"/>
        <v>0</v>
      </c>
      <c r="I32" s="70">
        <f t="shared" si="5"/>
        <v>93227924</v>
      </c>
      <c r="J32" s="7">
        <f t="shared" si="5"/>
        <v>112673062</v>
      </c>
      <c r="K32" s="71">
        <f t="shared" si="5"/>
        <v>43150628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3.5">
      <c r="A34" s="64" t="s">
        <v>38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3.5">
      <c r="A35" s="22" t="s">
        <v>39</v>
      </c>
      <c r="B35" s="6">
        <v>208382941</v>
      </c>
      <c r="C35" s="6">
        <v>392478534</v>
      </c>
      <c r="D35" s="23">
        <v>396146851</v>
      </c>
      <c r="E35" s="24">
        <v>165638380</v>
      </c>
      <c r="F35" s="6">
        <v>262316450</v>
      </c>
      <c r="G35" s="25">
        <v>262316450</v>
      </c>
      <c r="H35" s="26">
        <v>-26100986</v>
      </c>
      <c r="I35" s="24">
        <v>230502022</v>
      </c>
      <c r="J35" s="6">
        <v>-26120005</v>
      </c>
      <c r="K35" s="25">
        <v>46507435</v>
      </c>
    </row>
    <row r="36" spans="1:11" ht="13.5">
      <c r="A36" s="22" t="s">
        <v>40</v>
      </c>
      <c r="B36" s="6">
        <v>294968526</v>
      </c>
      <c r="C36" s="6">
        <v>281802929</v>
      </c>
      <c r="D36" s="23">
        <v>339934499</v>
      </c>
      <c r="E36" s="24">
        <v>608311360</v>
      </c>
      <c r="F36" s="6">
        <v>422930378</v>
      </c>
      <c r="G36" s="25">
        <v>422930378</v>
      </c>
      <c r="H36" s="26">
        <v>59934807</v>
      </c>
      <c r="I36" s="24">
        <v>513372447</v>
      </c>
      <c r="J36" s="6">
        <v>90994772</v>
      </c>
      <c r="K36" s="25">
        <v>21472338</v>
      </c>
    </row>
    <row r="37" spans="1:11" ht="13.5">
      <c r="A37" s="22" t="s">
        <v>41</v>
      </c>
      <c r="B37" s="6">
        <v>13373816</v>
      </c>
      <c r="C37" s="6">
        <v>600332059</v>
      </c>
      <c r="D37" s="23">
        <v>622795595</v>
      </c>
      <c r="E37" s="24">
        <v>0</v>
      </c>
      <c r="F37" s="6">
        <v>28403645</v>
      </c>
      <c r="G37" s="25">
        <v>28403645</v>
      </c>
      <c r="H37" s="26">
        <v>-86888546</v>
      </c>
      <c r="I37" s="24">
        <v>32053359</v>
      </c>
      <c r="J37" s="6">
        <v>-331923</v>
      </c>
      <c r="K37" s="25">
        <v>-364468</v>
      </c>
    </row>
    <row r="38" spans="1:11" ht="13.5">
      <c r="A38" s="22" t="s">
        <v>42</v>
      </c>
      <c r="B38" s="6">
        <v>1521684</v>
      </c>
      <c r="C38" s="6">
        <v>0</v>
      </c>
      <c r="D38" s="23">
        <v>0</v>
      </c>
      <c r="E38" s="24">
        <v>0</v>
      </c>
      <c r="F38" s="6">
        <v>3332318</v>
      </c>
      <c r="G38" s="25">
        <v>3332318</v>
      </c>
      <c r="H38" s="26">
        <v>0</v>
      </c>
      <c r="I38" s="24">
        <v>1088866</v>
      </c>
      <c r="J38" s="6">
        <v>8</v>
      </c>
      <c r="K38" s="25">
        <v>8</v>
      </c>
    </row>
    <row r="39" spans="1:11" ht="13.5">
      <c r="A39" s="22" t="s">
        <v>43</v>
      </c>
      <c r="B39" s="6">
        <v>488455967</v>
      </c>
      <c r="C39" s="6">
        <v>112725</v>
      </c>
      <c r="D39" s="23">
        <v>1043441</v>
      </c>
      <c r="E39" s="24">
        <v>729139892</v>
      </c>
      <c r="F39" s="6">
        <v>611060100</v>
      </c>
      <c r="G39" s="25">
        <v>611060100</v>
      </c>
      <c r="H39" s="26">
        <v>0</v>
      </c>
      <c r="I39" s="24">
        <v>653644936</v>
      </c>
      <c r="J39" s="6">
        <v>-22597810</v>
      </c>
      <c r="K39" s="25">
        <v>-23046789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64" t="s">
        <v>44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3.5">
      <c r="A42" s="22" t="s">
        <v>45</v>
      </c>
      <c r="B42" s="6">
        <v>98965397</v>
      </c>
      <c r="C42" s="6">
        <v>0</v>
      </c>
      <c r="D42" s="23">
        <v>0</v>
      </c>
      <c r="E42" s="24">
        <v>35812555</v>
      </c>
      <c r="F42" s="6">
        <v>258752311</v>
      </c>
      <c r="G42" s="25">
        <v>258752311</v>
      </c>
      <c r="H42" s="26">
        <v>127386</v>
      </c>
      <c r="I42" s="24">
        <v>234923616</v>
      </c>
      <c r="J42" s="6">
        <v>258936856</v>
      </c>
      <c r="K42" s="25">
        <v>274126319</v>
      </c>
    </row>
    <row r="43" spans="1:11" ht="13.5">
      <c r="A43" s="22" t="s">
        <v>46</v>
      </c>
      <c r="B43" s="6">
        <v>-49531890</v>
      </c>
      <c r="C43" s="6">
        <v>0</v>
      </c>
      <c r="D43" s="23">
        <v>0</v>
      </c>
      <c r="E43" s="24">
        <v>0</v>
      </c>
      <c r="F43" s="6">
        <v>0</v>
      </c>
      <c r="G43" s="25">
        <v>0</v>
      </c>
      <c r="H43" s="26">
        <v>0</v>
      </c>
      <c r="I43" s="24">
        <v>0</v>
      </c>
      <c r="J43" s="6">
        <v>0</v>
      </c>
      <c r="K43" s="25">
        <v>0</v>
      </c>
    </row>
    <row r="44" spans="1:11" ht="13.5">
      <c r="A44" s="22" t="s">
        <v>47</v>
      </c>
      <c r="B44" s="6">
        <v>-125643</v>
      </c>
      <c r="C44" s="6">
        <v>578361</v>
      </c>
      <c r="D44" s="23">
        <v>-15300802</v>
      </c>
      <c r="E44" s="24">
        <v>14722441</v>
      </c>
      <c r="F44" s="6">
        <v>492074</v>
      </c>
      <c r="G44" s="25">
        <v>492074</v>
      </c>
      <c r="H44" s="26">
        <v>-4770846</v>
      </c>
      <c r="I44" s="24">
        <v>1</v>
      </c>
      <c r="J44" s="6">
        <v>-492070</v>
      </c>
      <c r="K44" s="25">
        <v>0</v>
      </c>
    </row>
    <row r="45" spans="1:11" ht="13.5">
      <c r="A45" s="33" t="s">
        <v>48</v>
      </c>
      <c r="B45" s="7">
        <v>168059342</v>
      </c>
      <c r="C45" s="7">
        <v>231748766</v>
      </c>
      <c r="D45" s="69">
        <v>231567085</v>
      </c>
      <c r="E45" s="70">
        <v>50534996</v>
      </c>
      <c r="F45" s="7">
        <v>506114839</v>
      </c>
      <c r="G45" s="71">
        <v>506114839</v>
      </c>
      <c r="H45" s="72">
        <v>101556</v>
      </c>
      <c r="I45" s="70">
        <v>422477010</v>
      </c>
      <c r="J45" s="7">
        <v>258444789</v>
      </c>
      <c r="K45" s="71">
        <v>274126342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64" t="s">
        <v>49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3.5">
      <c r="A48" s="22" t="s">
        <v>50</v>
      </c>
      <c r="B48" s="6">
        <v>168059336</v>
      </c>
      <c r="C48" s="6">
        <v>215620094</v>
      </c>
      <c r="D48" s="23">
        <v>236279692</v>
      </c>
      <c r="E48" s="24">
        <v>114652538</v>
      </c>
      <c r="F48" s="6">
        <v>187533398</v>
      </c>
      <c r="G48" s="25">
        <v>187533398</v>
      </c>
      <c r="H48" s="26">
        <v>-57777577</v>
      </c>
      <c r="I48" s="24">
        <v>118653733</v>
      </c>
      <c r="J48" s="6">
        <v>-74074672</v>
      </c>
      <c r="K48" s="25">
        <v>-30787753</v>
      </c>
    </row>
    <row r="49" spans="1:11" ht="13.5">
      <c r="A49" s="22" t="s">
        <v>51</v>
      </c>
      <c r="B49" s="6">
        <f>+B75</f>
        <v>-28326645.98353281</v>
      </c>
      <c r="C49" s="6">
        <f aca="true" t="shared" si="6" ref="C49:K49">+C75</f>
        <v>595687836</v>
      </c>
      <c r="D49" s="23">
        <f t="shared" si="6"/>
        <v>631628340</v>
      </c>
      <c r="E49" s="24">
        <f t="shared" si="6"/>
        <v>-16755818.778952418</v>
      </c>
      <c r="F49" s="6">
        <f t="shared" si="6"/>
        <v>-36183768.794756524</v>
      </c>
      <c r="G49" s="25">
        <f t="shared" si="6"/>
        <v>-36183768.794756524</v>
      </c>
      <c r="H49" s="26">
        <f t="shared" si="6"/>
        <v>-91659392</v>
      </c>
      <c r="I49" s="24">
        <f t="shared" si="6"/>
        <v>-60367483.81833972</v>
      </c>
      <c r="J49" s="6">
        <f t="shared" si="6"/>
        <v>-39206501.69714045</v>
      </c>
      <c r="K49" s="25">
        <f t="shared" si="6"/>
        <v>-64296362.33445665</v>
      </c>
    </row>
    <row r="50" spans="1:11" ht="13.5">
      <c r="A50" s="33" t="s">
        <v>52</v>
      </c>
      <c r="B50" s="7">
        <f>+B48-B49</f>
        <v>196385981.98353282</v>
      </c>
      <c r="C50" s="7">
        <f aca="true" t="shared" si="7" ref="C50:K50">+C48-C49</f>
        <v>-380067742</v>
      </c>
      <c r="D50" s="69">
        <f t="shared" si="7"/>
        <v>-395348648</v>
      </c>
      <c r="E50" s="70">
        <f t="shared" si="7"/>
        <v>131408356.77895242</v>
      </c>
      <c r="F50" s="7">
        <f t="shared" si="7"/>
        <v>223717166.79475653</v>
      </c>
      <c r="G50" s="71">
        <f t="shared" si="7"/>
        <v>223717166.79475653</v>
      </c>
      <c r="H50" s="72">
        <f t="shared" si="7"/>
        <v>33881815</v>
      </c>
      <c r="I50" s="70">
        <f t="shared" si="7"/>
        <v>179021216.8183397</v>
      </c>
      <c r="J50" s="7">
        <f t="shared" si="7"/>
        <v>-34868170.30285955</v>
      </c>
      <c r="K50" s="71">
        <f t="shared" si="7"/>
        <v>33508609.334456652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3.5">
      <c r="A52" s="64" t="s">
        <v>53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54</v>
      </c>
      <c r="B53" s="6">
        <v>209746322</v>
      </c>
      <c r="C53" s="6">
        <v>225015606</v>
      </c>
      <c r="D53" s="23">
        <v>304689990</v>
      </c>
      <c r="E53" s="24">
        <v>522663360</v>
      </c>
      <c r="F53" s="6">
        <v>343697088</v>
      </c>
      <c r="G53" s="25">
        <v>343697088</v>
      </c>
      <c r="H53" s="26">
        <v>12280718</v>
      </c>
      <c r="I53" s="24">
        <v>422087133</v>
      </c>
      <c r="J53" s="6">
        <v>-21678296</v>
      </c>
      <c r="K53" s="25">
        <v>-21678296</v>
      </c>
    </row>
    <row r="54" spans="1:11" ht="13.5">
      <c r="A54" s="22" t="s">
        <v>55</v>
      </c>
      <c r="B54" s="6">
        <v>16092115</v>
      </c>
      <c r="C54" s="6">
        <v>0</v>
      </c>
      <c r="D54" s="23">
        <v>0</v>
      </c>
      <c r="E54" s="24">
        <v>18827232</v>
      </c>
      <c r="F54" s="6">
        <v>18827232</v>
      </c>
      <c r="G54" s="25">
        <v>18827232</v>
      </c>
      <c r="H54" s="26">
        <v>0</v>
      </c>
      <c r="I54" s="24">
        <v>16625529</v>
      </c>
      <c r="J54" s="6">
        <v>0</v>
      </c>
      <c r="K54" s="25">
        <v>0</v>
      </c>
    </row>
    <row r="55" spans="1:11" ht="13.5">
      <c r="A55" s="22" t="s">
        <v>56</v>
      </c>
      <c r="B55" s="6">
        <v>0</v>
      </c>
      <c r="C55" s="6">
        <v>0</v>
      </c>
      <c r="D55" s="23">
        <v>0</v>
      </c>
      <c r="E55" s="24">
        <v>5425000</v>
      </c>
      <c r="F55" s="6">
        <v>4663402</v>
      </c>
      <c r="G55" s="25">
        <v>4663402</v>
      </c>
      <c r="H55" s="26">
        <v>5702088</v>
      </c>
      <c r="I55" s="24">
        <v>2868404</v>
      </c>
      <c r="J55" s="6">
        <v>695654</v>
      </c>
      <c r="K55" s="25">
        <v>78263</v>
      </c>
    </row>
    <row r="56" spans="1:11" ht="13.5">
      <c r="A56" s="22" t="s">
        <v>57</v>
      </c>
      <c r="B56" s="6">
        <v>0</v>
      </c>
      <c r="C56" s="6">
        <v>11013185</v>
      </c>
      <c r="D56" s="23">
        <v>99884</v>
      </c>
      <c r="E56" s="24">
        <v>7023414</v>
      </c>
      <c r="F56" s="6">
        <v>7836864</v>
      </c>
      <c r="G56" s="25">
        <v>7836864</v>
      </c>
      <c r="H56" s="26">
        <v>4382112</v>
      </c>
      <c r="I56" s="24">
        <v>2678236</v>
      </c>
      <c r="J56" s="6">
        <v>3553092</v>
      </c>
      <c r="K56" s="25">
        <v>3553098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3.5">
      <c r="A58" s="64" t="s">
        <v>58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3.5">
      <c r="A59" s="90" t="s">
        <v>59</v>
      </c>
      <c r="B59" s="6">
        <v>0</v>
      </c>
      <c r="C59" s="6">
        <v>0</v>
      </c>
      <c r="D59" s="23">
        <v>0</v>
      </c>
      <c r="E59" s="24">
        <v>550000</v>
      </c>
      <c r="F59" s="6">
        <v>550000</v>
      </c>
      <c r="G59" s="25">
        <v>550000</v>
      </c>
      <c r="H59" s="26">
        <v>550000</v>
      </c>
      <c r="I59" s="24">
        <v>2610254</v>
      </c>
      <c r="J59" s="6">
        <v>2771901</v>
      </c>
      <c r="K59" s="25">
        <v>2951611</v>
      </c>
    </row>
    <row r="60" spans="1:11" ht="13.5">
      <c r="A60" s="90" t="s">
        <v>60</v>
      </c>
      <c r="B60" s="6">
        <v>2223350</v>
      </c>
      <c r="C60" s="6">
        <v>2601029</v>
      </c>
      <c r="D60" s="23">
        <v>3755912</v>
      </c>
      <c r="E60" s="24">
        <v>1916494</v>
      </c>
      <c r="F60" s="6">
        <v>1916494</v>
      </c>
      <c r="G60" s="25">
        <v>1916494</v>
      </c>
      <c r="H60" s="26">
        <v>1916494</v>
      </c>
      <c r="I60" s="24">
        <v>0</v>
      </c>
      <c r="J60" s="6">
        <v>0</v>
      </c>
      <c r="K60" s="25">
        <v>0</v>
      </c>
    </row>
    <row r="61" spans="1:11" ht="13.5">
      <c r="A61" s="91" t="s">
        <v>61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3.5">
      <c r="A62" s="96" t="s">
        <v>62</v>
      </c>
      <c r="B62" s="97">
        <v>0</v>
      </c>
      <c r="C62" s="98">
        <v>0</v>
      </c>
      <c r="D62" s="99">
        <v>0</v>
      </c>
      <c r="E62" s="97">
        <v>0</v>
      </c>
      <c r="F62" s="98">
        <v>0</v>
      </c>
      <c r="G62" s="99">
        <v>0</v>
      </c>
      <c r="H62" s="100">
        <v>0</v>
      </c>
      <c r="I62" s="97">
        <v>0</v>
      </c>
      <c r="J62" s="98">
        <v>0</v>
      </c>
      <c r="K62" s="99">
        <v>0</v>
      </c>
    </row>
    <row r="63" spans="1:11" ht="13.5">
      <c r="A63" s="96" t="s">
        <v>63</v>
      </c>
      <c r="B63" s="97">
        <v>0</v>
      </c>
      <c r="C63" s="98">
        <v>0</v>
      </c>
      <c r="D63" s="99">
        <v>0</v>
      </c>
      <c r="E63" s="97">
        <v>0</v>
      </c>
      <c r="F63" s="98">
        <v>0</v>
      </c>
      <c r="G63" s="99">
        <v>0</v>
      </c>
      <c r="H63" s="100">
        <v>0</v>
      </c>
      <c r="I63" s="97">
        <v>0</v>
      </c>
      <c r="J63" s="98">
        <v>0</v>
      </c>
      <c r="K63" s="99">
        <v>0</v>
      </c>
    </row>
    <row r="64" spans="1:11" ht="13.5">
      <c r="A64" s="96" t="s">
        <v>64</v>
      </c>
      <c r="B64" s="97">
        <v>0</v>
      </c>
      <c r="C64" s="98">
        <v>0</v>
      </c>
      <c r="D64" s="99">
        <v>0</v>
      </c>
      <c r="E64" s="97">
        <v>0</v>
      </c>
      <c r="F64" s="98">
        <v>0</v>
      </c>
      <c r="G64" s="99">
        <v>0</v>
      </c>
      <c r="H64" s="100">
        <v>0</v>
      </c>
      <c r="I64" s="97">
        <v>0</v>
      </c>
      <c r="J64" s="98">
        <v>0</v>
      </c>
      <c r="K64" s="99">
        <v>0</v>
      </c>
    </row>
    <row r="65" spans="1:11" ht="13.5">
      <c r="A65" s="96" t="s">
        <v>65</v>
      </c>
      <c r="B65" s="97">
        <v>0</v>
      </c>
      <c r="C65" s="98">
        <v>0</v>
      </c>
      <c r="D65" s="99">
        <v>0</v>
      </c>
      <c r="E65" s="97">
        <v>0</v>
      </c>
      <c r="F65" s="98">
        <v>0</v>
      </c>
      <c r="G65" s="99">
        <v>0</v>
      </c>
      <c r="H65" s="100">
        <v>0</v>
      </c>
      <c r="I65" s="97">
        <v>0</v>
      </c>
      <c r="J65" s="98">
        <v>0</v>
      </c>
      <c r="K65" s="99">
        <v>0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3.5">
      <c r="A67" s="105"/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3.5">
      <c r="A68" s="107"/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3.5">
      <c r="A69" s="108"/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3.5" hidden="1">
      <c r="A70" s="4" t="s">
        <v>134</v>
      </c>
      <c r="B70" s="5">
        <f>IF(ISERROR(B71/B72),0,(B71/B72))</f>
        <v>1.000891807946475</v>
      </c>
      <c r="C70" s="5">
        <f aca="true" t="shared" si="8" ref="C70:K70">IF(ISERROR(C71/C72),0,(C71/C72))</f>
        <v>0</v>
      </c>
      <c r="D70" s="5">
        <f t="shared" si="8"/>
        <v>0</v>
      </c>
      <c r="E70" s="5">
        <f t="shared" si="8"/>
        <v>0.3680759823486023</v>
      </c>
      <c r="F70" s="5">
        <f t="shared" si="8"/>
        <v>0.7731021915766506</v>
      </c>
      <c r="G70" s="5">
        <f t="shared" si="8"/>
        <v>0.7731021915766506</v>
      </c>
      <c r="H70" s="5">
        <f t="shared" si="8"/>
        <v>0</v>
      </c>
      <c r="I70" s="5">
        <f t="shared" si="8"/>
        <v>0.7656969701658785</v>
      </c>
      <c r="J70" s="5">
        <f t="shared" si="8"/>
        <v>0.810652668079288</v>
      </c>
      <c r="K70" s="5">
        <f t="shared" si="8"/>
        <v>0.827113512810451</v>
      </c>
    </row>
    <row r="71" spans="1:11" ht="12.75" hidden="1">
      <c r="A71" s="2" t="s">
        <v>135</v>
      </c>
      <c r="B71" s="2">
        <f>+B83</f>
        <v>39814219</v>
      </c>
      <c r="C71" s="2">
        <f aca="true" t="shared" si="9" ref="C71:K71">+C83</f>
        <v>0</v>
      </c>
      <c r="D71" s="2">
        <f t="shared" si="9"/>
        <v>0</v>
      </c>
      <c r="E71" s="2">
        <f t="shared" si="9"/>
        <v>20012406</v>
      </c>
      <c r="F71" s="2">
        <f t="shared" si="9"/>
        <v>42818980</v>
      </c>
      <c r="G71" s="2">
        <f t="shared" si="9"/>
        <v>42818980</v>
      </c>
      <c r="H71" s="2">
        <f t="shared" si="9"/>
        <v>0</v>
      </c>
      <c r="I71" s="2">
        <f t="shared" si="9"/>
        <v>45128354</v>
      </c>
      <c r="J71" s="2">
        <f t="shared" si="9"/>
        <v>50720784</v>
      </c>
      <c r="K71" s="2">
        <f t="shared" si="9"/>
        <v>54586989</v>
      </c>
    </row>
    <row r="72" spans="1:11" ht="12.75" hidden="1">
      <c r="A72" s="2" t="s">
        <v>136</v>
      </c>
      <c r="B72" s="2">
        <f>+B77</f>
        <v>39778744</v>
      </c>
      <c r="C72" s="2">
        <f aca="true" t="shared" si="10" ref="C72:K72">+C77</f>
        <v>34330026</v>
      </c>
      <c r="D72" s="2">
        <f t="shared" si="10"/>
        <v>54812242</v>
      </c>
      <c r="E72" s="2">
        <f t="shared" si="10"/>
        <v>54370312</v>
      </c>
      <c r="F72" s="2">
        <f t="shared" si="10"/>
        <v>55385925</v>
      </c>
      <c r="G72" s="2">
        <f t="shared" si="10"/>
        <v>55385925</v>
      </c>
      <c r="H72" s="2">
        <f t="shared" si="10"/>
        <v>51691324</v>
      </c>
      <c r="I72" s="2">
        <f t="shared" si="10"/>
        <v>58937616</v>
      </c>
      <c r="J72" s="2">
        <f t="shared" si="10"/>
        <v>62567837</v>
      </c>
      <c r="K72" s="2">
        <f t="shared" si="10"/>
        <v>65996974</v>
      </c>
    </row>
    <row r="73" spans="1:11" ht="12.75" hidden="1">
      <c r="A73" s="2" t="s">
        <v>137</v>
      </c>
      <c r="B73" s="2">
        <f>+B74</f>
        <v>127072258.83333337</v>
      </c>
      <c r="C73" s="2">
        <f aca="true" t="shared" si="11" ref="C73:K73">+(C78+C80+C81+C82)-(B78+B80+B81+B82)</f>
        <v>136488351</v>
      </c>
      <c r="D73" s="2">
        <f t="shared" si="11"/>
        <v>-16739186</v>
      </c>
      <c r="E73" s="2">
        <f t="shared" si="11"/>
        <v>-113470170</v>
      </c>
      <c r="F73" s="2">
        <f>+(F78+F80+F81+F82)-(D78+D80+D81+D82)</f>
        <v>-85084107</v>
      </c>
      <c r="G73" s="2">
        <f>+(G78+G80+G81+G82)-(D78+D80+D81+D82)</f>
        <v>-85084107</v>
      </c>
      <c r="H73" s="2">
        <f>+(H78+H80+H81+H82)-(D78+D80+D81+D82)</f>
        <v>-127214923</v>
      </c>
      <c r="I73" s="2">
        <f>+(I78+I80+I81+I82)-(E78+E80+E81+E82)</f>
        <v>65451299</v>
      </c>
      <c r="J73" s="2">
        <f t="shared" si="11"/>
        <v>-63019354</v>
      </c>
      <c r="K73" s="2">
        <f t="shared" si="11"/>
        <v>29340521</v>
      </c>
    </row>
    <row r="74" spans="1:11" ht="12.75" hidden="1">
      <c r="A74" s="2" t="s">
        <v>138</v>
      </c>
      <c r="B74" s="2">
        <f>+TREND(C74:E74)</f>
        <v>127072258.83333337</v>
      </c>
      <c r="C74" s="2">
        <f>+C73</f>
        <v>136488351</v>
      </c>
      <c r="D74" s="2">
        <f aca="true" t="shared" si="12" ref="D74:K74">+D73</f>
        <v>-16739186</v>
      </c>
      <c r="E74" s="2">
        <f t="shared" si="12"/>
        <v>-113470170</v>
      </c>
      <c r="F74" s="2">
        <f t="shared" si="12"/>
        <v>-85084107</v>
      </c>
      <c r="G74" s="2">
        <f t="shared" si="12"/>
        <v>-85084107</v>
      </c>
      <c r="H74" s="2">
        <f t="shared" si="12"/>
        <v>-127214923</v>
      </c>
      <c r="I74" s="2">
        <f t="shared" si="12"/>
        <v>65451299</v>
      </c>
      <c r="J74" s="2">
        <f t="shared" si="12"/>
        <v>-63019354</v>
      </c>
      <c r="K74" s="2">
        <f t="shared" si="12"/>
        <v>29340521</v>
      </c>
    </row>
    <row r="75" spans="1:11" ht="12.75" hidden="1">
      <c r="A75" s="2" t="s">
        <v>139</v>
      </c>
      <c r="B75" s="2">
        <f>+B84-(((B80+B81+B78)*B70)-B79)</f>
        <v>-28326645.98353281</v>
      </c>
      <c r="C75" s="2">
        <f aca="true" t="shared" si="13" ref="C75:K75">+C84-(((C80+C81+C78)*C70)-C79)</f>
        <v>595687836</v>
      </c>
      <c r="D75" s="2">
        <f t="shared" si="13"/>
        <v>631628340</v>
      </c>
      <c r="E75" s="2">
        <f t="shared" si="13"/>
        <v>-16755818.778952418</v>
      </c>
      <c r="F75" s="2">
        <f t="shared" si="13"/>
        <v>-36183768.794756524</v>
      </c>
      <c r="G75" s="2">
        <f t="shared" si="13"/>
        <v>-36183768.794756524</v>
      </c>
      <c r="H75" s="2">
        <f t="shared" si="13"/>
        <v>-91659392</v>
      </c>
      <c r="I75" s="2">
        <f t="shared" si="13"/>
        <v>-60367483.81833972</v>
      </c>
      <c r="J75" s="2">
        <f t="shared" si="13"/>
        <v>-39206501.69714045</v>
      </c>
      <c r="K75" s="2">
        <f t="shared" si="13"/>
        <v>-64296362.33445665</v>
      </c>
    </row>
    <row r="76" spans="1:11" ht="12.75" hidden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2.75" hidden="1">
      <c r="A77" s="1" t="s">
        <v>66</v>
      </c>
      <c r="B77" s="3">
        <v>39778744</v>
      </c>
      <c r="C77" s="3">
        <v>34330026</v>
      </c>
      <c r="D77" s="3">
        <v>54812242</v>
      </c>
      <c r="E77" s="3">
        <v>54370312</v>
      </c>
      <c r="F77" s="3">
        <v>55385925</v>
      </c>
      <c r="G77" s="3">
        <v>55385925</v>
      </c>
      <c r="H77" s="3">
        <v>51691324</v>
      </c>
      <c r="I77" s="3">
        <v>58937616</v>
      </c>
      <c r="J77" s="3">
        <v>62567837</v>
      </c>
      <c r="K77" s="3">
        <v>65996974</v>
      </c>
    </row>
    <row r="78" spans="1:11" ht="12.75" hidden="1">
      <c r="A78" s="1" t="s">
        <v>67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1</v>
      </c>
      <c r="K78" s="3">
        <v>1</v>
      </c>
    </row>
    <row r="79" spans="1:11" ht="12.75" hidden="1">
      <c r="A79" s="1" t="s">
        <v>68</v>
      </c>
      <c r="B79" s="3">
        <v>9019578</v>
      </c>
      <c r="C79" s="3">
        <v>595687836</v>
      </c>
      <c r="D79" s="3">
        <v>631628340</v>
      </c>
      <c r="E79" s="3">
        <v>0</v>
      </c>
      <c r="F79" s="3">
        <v>20955271</v>
      </c>
      <c r="G79" s="3">
        <v>20955271</v>
      </c>
      <c r="H79" s="3">
        <v>-91659392</v>
      </c>
      <c r="I79" s="3">
        <v>24604984</v>
      </c>
      <c r="J79" s="3">
        <v>-331927</v>
      </c>
      <c r="K79" s="3">
        <v>-364472</v>
      </c>
    </row>
    <row r="80" spans="1:11" ht="12.75" hidden="1">
      <c r="A80" s="1" t="s">
        <v>69</v>
      </c>
      <c r="B80" s="3">
        <v>11895431</v>
      </c>
      <c r="C80" s="3">
        <v>66610887</v>
      </c>
      <c r="D80" s="3">
        <v>33797279</v>
      </c>
      <c r="E80" s="3">
        <v>45522717</v>
      </c>
      <c r="F80" s="3">
        <v>38151366</v>
      </c>
      <c r="G80" s="3">
        <v>38151366</v>
      </c>
      <c r="H80" s="3">
        <v>23052343</v>
      </c>
      <c r="I80" s="3">
        <v>55041746</v>
      </c>
      <c r="J80" s="3">
        <v>8257113</v>
      </c>
      <c r="K80" s="3">
        <v>7892252</v>
      </c>
    </row>
    <row r="81" spans="1:11" ht="12.75" hidden="1">
      <c r="A81" s="1" t="s">
        <v>70</v>
      </c>
      <c r="B81" s="3">
        <v>25417517</v>
      </c>
      <c r="C81" s="3">
        <v>106509014</v>
      </c>
      <c r="D81" s="3">
        <v>122831361</v>
      </c>
      <c r="E81" s="3">
        <v>0</v>
      </c>
      <c r="F81" s="3">
        <v>35757414</v>
      </c>
      <c r="G81" s="3">
        <v>35757414</v>
      </c>
      <c r="H81" s="3">
        <v>8725621</v>
      </c>
      <c r="I81" s="3">
        <v>55932270</v>
      </c>
      <c r="J81" s="3">
        <v>39697548</v>
      </c>
      <c r="K81" s="3">
        <v>69402930</v>
      </c>
    </row>
    <row r="82" spans="1:11" ht="12.75" hidden="1">
      <c r="A82" s="1" t="s">
        <v>71</v>
      </c>
      <c r="B82" s="3">
        <v>1930774</v>
      </c>
      <c r="C82" s="3">
        <v>2612172</v>
      </c>
      <c r="D82" s="3">
        <v>2364247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2.75" hidden="1">
      <c r="A83" s="1" t="s">
        <v>72</v>
      </c>
      <c r="B83" s="3">
        <v>39814219</v>
      </c>
      <c r="C83" s="3">
        <v>0</v>
      </c>
      <c r="D83" s="3">
        <v>0</v>
      </c>
      <c r="E83" s="3">
        <v>20012406</v>
      </c>
      <c r="F83" s="3">
        <v>42818980</v>
      </c>
      <c r="G83" s="3">
        <v>42818980</v>
      </c>
      <c r="H83" s="3">
        <v>0</v>
      </c>
      <c r="I83" s="3">
        <v>45128354</v>
      </c>
      <c r="J83" s="3">
        <v>50720784</v>
      </c>
      <c r="K83" s="3">
        <v>54586989</v>
      </c>
    </row>
    <row r="84" spans="1:11" ht="12.75" hidden="1">
      <c r="A84" s="1" t="s">
        <v>73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</row>
    <row r="85" spans="1:11" ht="12.75" hidden="1">
      <c r="A85" s="1" t="s">
        <v>74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" customHeight="1">
      <c r="A1" s="109" t="s">
        <v>94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9</v>
      </c>
      <c r="D3" s="15" t="s">
        <v>9</v>
      </c>
      <c r="E3" s="13" t="s">
        <v>10</v>
      </c>
      <c r="F3" s="14" t="s">
        <v>11</v>
      </c>
      <c r="G3" s="15" t="s">
        <v>12</v>
      </c>
      <c r="H3" s="16" t="s">
        <v>13</v>
      </c>
      <c r="I3" s="13" t="s">
        <v>14</v>
      </c>
      <c r="J3" s="14" t="s">
        <v>15</v>
      </c>
      <c r="K3" s="15" t="s">
        <v>16</v>
      </c>
    </row>
    <row r="4" spans="1:11" ht="13.5">
      <c r="A4" s="17" t="s">
        <v>17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18</v>
      </c>
      <c r="B5" s="6">
        <v>16247452</v>
      </c>
      <c r="C5" s="6">
        <v>13085269</v>
      </c>
      <c r="D5" s="23">
        <v>18476181</v>
      </c>
      <c r="E5" s="24">
        <v>19364981</v>
      </c>
      <c r="F5" s="6">
        <v>18874000</v>
      </c>
      <c r="G5" s="25">
        <v>18874000</v>
      </c>
      <c r="H5" s="26">
        <v>16814334</v>
      </c>
      <c r="I5" s="24">
        <v>16499998</v>
      </c>
      <c r="J5" s="6">
        <v>16999980</v>
      </c>
      <c r="K5" s="25">
        <v>17499904</v>
      </c>
    </row>
    <row r="6" spans="1:11" ht="13.5">
      <c r="A6" s="22" t="s">
        <v>19</v>
      </c>
      <c r="B6" s="6">
        <v>0</v>
      </c>
      <c r="C6" s="6">
        <v>126689</v>
      </c>
      <c r="D6" s="23">
        <v>429367</v>
      </c>
      <c r="E6" s="24">
        <v>500000</v>
      </c>
      <c r="F6" s="6">
        <v>383529</v>
      </c>
      <c r="G6" s="25">
        <v>383529</v>
      </c>
      <c r="H6" s="26">
        <v>387377</v>
      </c>
      <c r="I6" s="24">
        <v>399996</v>
      </c>
      <c r="J6" s="6">
        <v>414996</v>
      </c>
      <c r="K6" s="25">
        <v>429996</v>
      </c>
    </row>
    <row r="7" spans="1:11" ht="13.5">
      <c r="A7" s="22" t="s">
        <v>20</v>
      </c>
      <c r="B7" s="6">
        <v>2947880</v>
      </c>
      <c r="C7" s="6">
        <v>4006668</v>
      </c>
      <c r="D7" s="23">
        <v>5609406</v>
      </c>
      <c r="E7" s="24">
        <v>5396640</v>
      </c>
      <c r="F7" s="6">
        <v>6097000</v>
      </c>
      <c r="G7" s="25">
        <v>6097000</v>
      </c>
      <c r="H7" s="26">
        <v>5369727</v>
      </c>
      <c r="I7" s="24">
        <v>4500012</v>
      </c>
      <c r="J7" s="6">
        <v>5000008</v>
      </c>
      <c r="K7" s="25">
        <v>5500008</v>
      </c>
    </row>
    <row r="8" spans="1:11" ht="13.5">
      <c r="A8" s="22" t="s">
        <v>21</v>
      </c>
      <c r="B8" s="6">
        <v>177734332</v>
      </c>
      <c r="C8" s="6">
        <v>137570490</v>
      </c>
      <c r="D8" s="23">
        <v>160944990</v>
      </c>
      <c r="E8" s="24">
        <v>193182000</v>
      </c>
      <c r="F8" s="6">
        <v>192072000</v>
      </c>
      <c r="G8" s="25">
        <v>192072000</v>
      </c>
      <c r="H8" s="26">
        <v>148334651</v>
      </c>
      <c r="I8" s="24">
        <v>200644996</v>
      </c>
      <c r="J8" s="6">
        <v>204110996</v>
      </c>
      <c r="K8" s="25">
        <v>217423996</v>
      </c>
    </row>
    <row r="9" spans="1:11" ht="13.5">
      <c r="A9" s="22" t="s">
        <v>22</v>
      </c>
      <c r="B9" s="6">
        <v>1165139</v>
      </c>
      <c r="C9" s="6">
        <v>633713</v>
      </c>
      <c r="D9" s="23">
        <v>1286801</v>
      </c>
      <c r="E9" s="24">
        <v>1217981</v>
      </c>
      <c r="F9" s="6">
        <v>1419081</v>
      </c>
      <c r="G9" s="25">
        <v>1419081</v>
      </c>
      <c r="H9" s="26">
        <v>-12572429</v>
      </c>
      <c r="I9" s="24">
        <v>1050012</v>
      </c>
      <c r="J9" s="6">
        <v>1085016</v>
      </c>
      <c r="K9" s="25">
        <v>1124012</v>
      </c>
    </row>
    <row r="10" spans="1:11" ht="25.5">
      <c r="A10" s="27" t="s">
        <v>129</v>
      </c>
      <c r="B10" s="28">
        <f>SUM(B5:B9)</f>
        <v>198094803</v>
      </c>
      <c r="C10" s="29">
        <f aca="true" t="shared" si="0" ref="C10:K10">SUM(C5:C9)</f>
        <v>155422829</v>
      </c>
      <c r="D10" s="30">
        <f t="shared" si="0"/>
        <v>186746745</v>
      </c>
      <c r="E10" s="28">
        <f t="shared" si="0"/>
        <v>219661602</v>
      </c>
      <c r="F10" s="29">
        <f t="shared" si="0"/>
        <v>218845610</v>
      </c>
      <c r="G10" s="31">
        <f t="shared" si="0"/>
        <v>218845610</v>
      </c>
      <c r="H10" s="32">
        <f t="shared" si="0"/>
        <v>158333660</v>
      </c>
      <c r="I10" s="28">
        <f t="shared" si="0"/>
        <v>223095014</v>
      </c>
      <c r="J10" s="29">
        <f t="shared" si="0"/>
        <v>227610996</v>
      </c>
      <c r="K10" s="31">
        <f t="shared" si="0"/>
        <v>241977916</v>
      </c>
    </row>
    <row r="11" spans="1:11" ht="13.5">
      <c r="A11" s="22" t="s">
        <v>23</v>
      </c>
      <c r="B11" s="6">
        <v>32956954</v>
      </c>
      <c r="C11" s="6">
        <v>41062461</v>
      </c>
      <c r="D11" s="23">
        <v>57764141</v>
      </c>
      <c r="E11" s="24">
        <v>61768597</v>
      </c>
      <c r="F11" s="6">
        <v>69279431</v>
      </c>
      <c r="G11" s="25">
        <v>69279431</v>
      </c>
      <c r="H11" s="26">
        <v>62814606</v>
      </c>
      <c r="I11" s="24">
        <v>67702548</v>
      </c>
      <c r="J11" s="6">
        <v>83886144</v>
      </c>
      <c r="K11" s="25">
        <v>90597144</v>
      </c>
    </row>
    <row r="12" spans="1:11" ht="13.5">
      <c r="A12" s="22" t="s">
        <v>24</v>
      </c>
      <c r="B12" s="6">
        <v>9972517</v>
      </c>
      <c r="C12" s="6">
        <v>11218524</v>
      </c>
      <c r="D12" s="23">
        <v>11843265</v>
      </c>
      <c r="E12" s="24">
        <v>12071483</v>
      </c>
      <c r="F12" s="6">
        <v>12791659</v>
      </c>
      <c r="G12" s="25">
        <v>12791659</v>
      </c>
      <c r="H12" s="26">
        <v>21715869</v>
      </c>
      <c r="I12" s="24">
        <v>15775692</v>
      </c>
      <c r="J12" s="6">
        <v>14920032</v>
      </c>
      <c r="K12" s="25">
        <v>16113984</v>
      </c>
    </row>
    <row r="13" spans="1:11" ht="13.5">
      <c r="A13" s="22" t="s">
        <v>130</v>
      </c>
      <c r="B13" s="6">
        <v>18890568</v>
      </c>
      <c r="C13" s="6">
        <v>21497648</v>
      </c>
      <c r="D13" s="23">
        <v>28219542</v>
      </c>
      <c r="E13" s="24">
        <v>23015997</v>
      </c>
      <c r="F13" s="6">
        <v>23015997</v>
      </c>
      <c r="G13" s="25">
        <v>23015997</v>
      </c>
      <c r="H13" s="26">
        <v>371464</v>
      </c>
      <c r="I13" s="24">
        <v>23016000</v>
      </c>
      <c r="J13" s="6">
        <v>24396996</v>
      </c>
      <c r="K13" s="25">
        <v>25861032</v>
      </c>
    </row>
    <row r="14" spans="1:11" ht="13.5">
      <c r="A14" s="22" t="s">
        <v>25</v>
      </c>
      <c r="B14" s="6">
        <v>547581</v>
      </c>
      <c r="C14" s="6">
        <v>0</v>
      </c>
      <c r="D14" s="23">
        <v>0</v>
      </c>
      <c r="E14" s="24">
        <v>500000</v>
      </c>
      <c r="F14" s="6">
        <v>500000</v>
      </c>
      <c r="G14" s="25">
        <v>500000</v>
      </c>
      <c r="H14" s="26">
        <v>0</v>
      </c>
      <c r="I14" s="24">
        <v>0</v>
      </c>
      <c r="J14" s="6">
        <v>0</v>
      </c>
      <c r="K14" s="25">
        <v>0</v>
      </c>
    </row>
    <row r="15" spans="1:11" ht="13.5">
      <c r="A15" s="22" t="s">
        <v>26</v>
      </c>
      <c r="B15" s="6">
        <v>0</v>
      </c>
      <c r="C15" s="6">
        <v>18302136</v>
      </c>
      <c r="D15" s="23">
        <v>7071062</v>
      </c>
      <c r="E15" s="24">
        <v>17570986</v>
      </c>
      <c r="F15" s="6">
        <v>13916367</v>
      </c>
      <c r="G15" s="25">
        <v>13916367</v>
      </c>
      <c r="H15" s="26">
        <v>12307347</v>
      </c>
      <c r="I15" s="24">
        <v>18422436</v>
      </c>
      <c r="J15" s="6">
        <v>14624916</v>
      </c>
      <c r="K15" s="25">
        <v>15742764</v>
      </c>
    </row>
    <row r="16" spans="1:11" ht="13.5">
      <c r="A16" s="22" t="s">
        <v>21</v>
      </c>
      <c r="B16" s="6">
        <v>24167109</v>
      </c>
      <c r="C16" s="6">
        <v>2999515</v>
      </c>
      <c r="D16" s="23">
        <v>0</v>
      </c>
      <c r="E16" s="24">
        <v>0</v>
      </c>
      <c r="F16" s="6">
        <v>0</v>
      </c>
      <c r="G16" s="25">
        <v>0</v>
      </c>
      <c r="H16" s="26">
        <v>0</v>
      </c>
      <c r="I16" s="24">
        <v>0</v>
      </c>
      <c r="J16" s="6">
        <v>0</v>
      </c>
      <c r="K16" s="25">
        <v>0</v>
      </c>
    </row>
    <row r="17" spans="1:11" ht="13.5">
      <c r="A17" s="22" t="s">
        <v>27</v>
      </c>
      <c r="B17" s="6">
        <v>102692640</v>
      </c>
      <c r="C17" s="6">
        <v>61938078</v>
      </c>
      <c r="D17" s="23">
        <v>106235288</v>
      </c>
      <c r="E17" s="24">
        <v>103156656</v>
      </c>
      <c r="F17" s="6">
        <v>102548872</v>
      </c>
      <c r="G17" s="25">
        <v>102548872</v>
      </c>
      <c r="H17" s="26">
        <v>51739148</v>
      </c>
      <c r="I17" s="24">
        <v>103416044</v>
      </c>
      <c r="J17" s="6">
        <v>104175716</v>
      </c>
      <c r="K17" s="25">
        <v>111003976</v>
      </c>
    </row>
    <row r="18" spans="1:11" ht="13.5">
      <c r="A18" s="33" t="s">
        <v>28</v>
      </c>
      <c r="B18" s="34">
        <f>SUM(B11:B17)</f>
        <v>189227369</v>
      </c>
      <c r="C18" s="35">
        <f aca="true" t="shared" si="1" ref="C18:K18">SUM(C11:C17)</f>
        <v>157018362</v>
      </c>
      <c r="D18" s="36">
        <f t="shared" si="1"/>
        <v>211133298</v>
      </c>
      <c r="E18" s="34">
        <f t="shared" si="1"/>
        <v>218083719</v>
      </c>
      <c r="F18" s="35">
        <f t="shared" si="1"/>
        <v>222052326</v>
      </c>
      <c r="G18" s="37">
        <f t="shared" si="1"/>
        <v>222052326</v>
      </c>
      <c r="H18" s="38">
        <f t="shared" si="1"/>
        <v>148948434</v>
      </c>
      <c r="I18" s="34">
        <f t="shared" si="1"/>
        <v>228332720</v>
      </c>
      <c r="J18" s="35">
        <f t="shared" si="1"/>
        <v>242003804</v>
      </c>
      <c r="K18" s="37">
        <f t="shared" si="1"/>
        <v>259318900</v>
      </c>
    </row>
    <row r="19" spans="1:11" ht="13.5">
      <c r="A19" s="33" t="s">
        <v>29</v>
      </c>
      <c r="B19" s="39">
        <f>+B10-B18</f>
        <v>8867434</v>
      </c>
      <c r="C19" s="40">
        <f aca="true" t="shared" si="2" ref="C19:K19">+C10-C18</f>
        <v>-1595533</v>
      </c>
      <c r="D19" s="41">
        <f t="shared" si="2"/>
        <v>-24386553</v>
      </c>
      <c r="E19" s="39">
        <f t="shared" si="2"/>
        <v>1577883</v>
      </c>
      <c r="F19" s="40">
        <f t="shared" si="2"/>
        <v>-3206716</v>
      </c>
      <c r="G19" s="42">
        <f t="shared" si="2"/>
        <v>-3206716</v>
      </c>
      <c r="H19" s="43">
        <f t="shared" si="2"/>
        <v>9385226</v>
      </c>
      <c r="I19" s="39">
        <f t="shared" si="2"/>
        <v>-5237706</v>
      </c>
      <c r="J19" s="40">
        <f t="shared" si="2"/>
        <v>-14392808</v>
      </c>
      <c r="K19" s="42">
        <f t="shared" si="2"/>
        <v>-17340984</v>
      </c>
    </row>
    <row r="20" spans="1:11" ht="25.5">
      <c r="A20" s="44" t="s">
        <v>30</v>
      </c>
      <c r="B20" s="45">
        <v>0</v>
      </c>
      <c r="C20" s="46">
        <v>41367143</v>
      </c>
      <c r="D20" s="47">
        <v>36715000</v>
      </c>
      <c r="E20" s="45">
        <v>49422000</v>
      </c>
      <c r="F20" s="46">
        <v>49422000</v>
      </c>
      <c r="G20" s="48">
        <v>49422000</v>
      </c>
      <c r="H20" s="49">
        <v>50934067</v>
      </c>
      <c r="I20" s="45">
        <v>37188996</v>
      </c>
      <c r="J20" s="46">
        <v>42194000</v>
      </c>
      <c r="K20" s="48">
        <v>44194000</v>
      </c>
    </row>
    <row r="21" spans="1:11" ht="63.75">
      <c r="A21" s="50" t="s">
        <v>131</v>
      </c>
      <c r="B21" s="51">
        <v>0</v>
      </c>
      <c r="C21" s="52">
        <v>0</v>
      </c>
      <c r="D21" s="53">
        <v>0</v>
      </c>
      <c r="E21" s="51">
        <v>0</v>
      </c>
      <c r="F21" s="52">
        <v>0</v>
      </c>
      <c r="G21" s="54">
        <v>0</v>
      </c>
      <c r="H21" s="55">
        <v>0</v>
      </c>
      <c r="I21" s="51">
        <v>0</v>
      </c>
      <c r="J21" s="52">
        <v>0</v>
      </c>
      <c r="K21" s="54">
        <v>0</v>
      </c>
    </row>
    <row r="22" spans="1:11" ht="25.5">
      <c r="A22" s="56" t="s">
        <v>132</v>
      </c>
      <c r="B22" s="57">
        <f>SUM(B19:B21)</f>
        <v>8867434</v>
      </c>
      <c r="C22" s="58">
        <f aca="true" t="shared" si="3" ref="C22:K22">SUM(C19:C21)</f>
        <v>39771610</v>
      </c>
      <c r="D22" s="59">
        <f t="shared" si="3"/>
        <v>12328447</v>
      </c>
      <c r="E22" s="57">
        <f t="shared" si="3"/>
        <v>50999883</v>
      </c>
      <c r="F22" s="58">
        <f t="shared" si="3"/>
        <v>46215284</v>
      </c>
      <c r="G22" s="60">
        <f t="shared" si="3"/>
        <v>46215284</v>
      </c>
      <c r="H22" s="61">
        <f t="shared" si="3"/>
        <v>60319293</v>
      </c>
      <c r="I22" s="57">
        <f t="shared" si="3"/>
        <v>31951290</v>
      </c>
      <c r="J22" s="58">
        <f t="shared" si="3"/>
        <v>27801192</v>
      </c>
      <c r="K22" s="60">
        <f t="shared" si="3"/>
        <v>26853016</v>
      </c>
    </row>
    <row r="23" spans="1:11" ht="13.5">
      <c r="A23" s="50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62" t="s">
        <v>32</v>
      </c>
      <c r="B24" s="39">
        <f>SUM(B22:B23)</f>
        <v>8867434</v>
      </c>
      <c r="C24" s="40">
        <f aca="true" t="shared" si="4" ref="C24:K24">SUM(C22:C23)</f>
        <v>39771610</v>
      </c>
      <c r="D24" s="41">
        <f t="shared" si="4"/>
        <v>12328447</v>
      </c>
      <c r="E24" s="39">
        <f t="shared" si="4"/>
        <v>50999883</v>
      </c>
      <c r="F24" s="40">
        <f t="shared" si="4"/>
        <v>46215284</v>
      </c>
      <c r="G24" s="42">
        <f t="shared" si="4"/>
        <v>46215284</v>
      </c>
      <c r="H24" s="43">
        <f t="shared" si="4"/>
        <v>60319293</v>
      </c>
      <c r="I24" s="39">
        <f t="shared" si="4"/>
        <v>31951290</v>
      </c>
      <c r="J24" s="40">
        <f t="shared" si="4"/>
        <v>27801192</v>
      </c>
      <c r="K24" s="42">
        <f t="shared" si="4"/>
        <v>26853016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64" t="s">
        <v>133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3.5">
      <c r="A27" s="33" t="s">
        <v>33</v>
      </c>
      <c r="B27" s="7">
        <v>39954560</v>
      </c>
      <c r="C27" s="7">
        <v>114653921</v>
      </c>
      <c r="D27" s="69">
        <v>-41208471</v>
      </c>
      <c r="E27" s="70">
        <v>60770313</v>
      </c>
      <c r="F27" s="7">
        <v>59661614</v>
      </c>
      <c r="G27" s="71">
        <v>59661614</v>
      </c>
      <c r="H27" s="72">
        <v>-274755576</v>
      </c>
      <c r="I27" s="70">
        <v>55684928</v>
      </c>
      <c r="J27" s="7">
        <v>50858700</v>
      </c>
      <c r="K27" s="71">
        <v>54049476</v>
      </c>
    </row>
    <row r="28" spans="1:11" ht="13.5">
      <c r="A28" s="73" t="s">
        <v>34</v>
      </c>
      <c r="B28" s="6">
        <v>39954560</v>
      </c>
      <c r="C28" s="6">
        <v>146906386</v>
      </c>
      <c r="D28" s="23">
        <v>331957330</v>
      </c>
      <c r="E28" s="24">
        <v>49422000</v>
      </c>
      <c r="F28" s="6">
        <v>49422001</v>
      </c>
      <c r="G28" s="25">
        <v>49422001</v>
      </c>
      <c r="H28" s="26">
        <v>98842532</v>
      </c>
      <c r="I28" s="24">
        <v>37188996</v>
      </c>
      <c r="J28" s="6">
        <v>42194016</v>
      </c>
      <c r="K28" s="25">
        <v>44193996</v>
      </c>
    </row>
    <row r="29" spans="1:11" ht="13.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3.5">
      <c r="A30" s="22" t="s">
        <v>35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36</v>
      </c>
      <c r="B31" s="6">
        <v>0</v>
      </c>
      <c r="C31" s="6">
        <v>0</v>
      </c>
      <c r="D31" s="23">
        <v>21358543</v>
      </c>
      <c r="E31" s="24">
        <v>11348313</v>
      </c>
      <c r="F31" s="6">
        <v>10239613</v>
      </c>
      <c r="G31" s="25">
        <v>10239613</v>
      </c>
      <c r="H31" s="26">
        <v>-374937811</v>
      </c>
      <c r="I31" s="24">
        <v>18495932</v>
      </c>
      <c r="J31" s="6">
        <v>8664684</v>
      </c>
      <c r="K31" s="25">
        <v>9855480</v>
      </c>
    </row>
    <row r="32" spans="1:11" ht="13.5">
      <c r="A32" s="33" t="s">
        <v>37</v>
      </c>
      <c r="B32" s="7">
        <f>SUM(B28:B31)</f>
        <v>39954560</v>
      </c>
      <c r="C32" s="7">
        <f aca="true" t="shared" si="5" ref="C32:K32">SUM(C28:C31)</f>
        <v>146906386</v>
      </c>
      <c r="D32" s="69">
        <f t="shared" si="5"/>
        <v>353315873</v>
      </c>
      <c r="E32" s="70">
        <f t="shared" si="5"/>
        <v>60770313</v>
      </c>
      <c r="F32" s="7">
        <f t="shared" si="5"/>
        <v>59661614</v>
      </c>
      <c r="G32" s="71">
        <f t="shared" si="5"/>
        <v>59661614</v>
      </c>
      <c r="H32" s="72">
        <f t="shared" si="5"/>
        <v>-276095279</v>
      </c>
      <c r="I32" s="70">
        <f t="shared" si="5"/>
        <v>55684928</v>
      </c>
      <c r="J32" s="7">
        <f t="shared" si="5"/>
        <v>50858700</v>
      </c>
      <c r="K32" s="71">
        <f t="shared" si="5"/>
        <v>54049476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3.5">
      <c r="A34" s="64" t="s">
        <v>38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3.5">
      <c r="A35" s="22" t="s">
        <v>39</v>
      </c>
      <c r="B35" s="6">
        <v>56608133</v>
      </c>
      <c r="C35" s="6">
        <v>80617770</v>
      </c>
      <c r="D35" s="23">
        <v>18394838</v>
      </c>
      <c r="E35" s="24">
        <v>13445573</v>
      </c>
      <c r="F35" s="6">
        <v>9919673</v>
      </c>
      <c r="G35" s="25">
        <v>9919673</v>
      </c>
      <c r="H35" s="26">
        <v>24768190</v>
      </c>
      <c r="I35" s="24">
        <v>-717638</v>
      </c>
      <c r="J35" s="6">
        <v>1339488</v>
      </c>
      <c r="K35" s="25">
        <v>-1335428</v>
      </c>
    </row>
    <row r="36" spans="1:11" ht="13.5">
      <c r="A36" s="22" t="s">
        <v>40</v>
      </c>
      <c r="B36" s="6">
        <v>165153511</v>
      </c>
      <c r="C36" s="6">
        <v>497748411</v>
      </c>
      <c r="D36" s="23">
        <v>208226299</v>
      </c>
      <c r="E36" s="24">
        <v>37754316</v>
      </c>
      <c r="F36" s="6">
        <v>36645617</v>
      </c>
      <c r="G36" s="25">
        <v>36645617</v>
      </c>
      <c r="H36" s="26">
        <v>260606564</v>
      </c>
      <c r="I36" s="24">
        <v>32668928</v>
      </c>
      <c r="J36" s="6">
        <v>26461704</v>
      </c>
      <c r="K36" s="25">
        <v>28188444</v>
      </c>
    </row>
    <row r="37" spans="1:11" ht="13.5">
      <c r="A37" s="22" t="s">
        <v>41</v>
      </c>
      <c r="B37" s="6">
        <v>19121908</v>
      </c>
      <c r="C37" s="6">
        <v>45192601</v>
      </c>
      <c r="D37" s="23">
        <v>21668712</v>
      </c>
      <c r="E37" s="24">
        <v>200000</v>
      </c>
      <c r="F37" s="6">
        <v>350000</v>
      </c>
      <c r="G37" s="25">
        <v>350000</v>
      </c>
      <c r="H37" s="26">
        <v>13208257</v>
      </c>
      <c r="I37" s="24">
        <v>0</v>
      </c>
      <c r="J37" s="6">
        <v>0</v>
      </c>
      <c r="K37" s="25">
        <v>0</v>
      </c>
    </row>
    <row r="38" spans="1:11" ht="13.5">
      <c r="A38" s="22" t="s">
        <v>42</v>
      </c>
      <c r="B38" s="6">
        <v>5197232</v>
      </c>
      <c r="C38" s="6">
        <v>0</v>
      </c>
      <c r="D38" s="23">
        <v>6777082</v>
      </c>
      <c r="E38" s="24">
        <v>0</v>
      </c>
      <c r="F38" s="6">
        <v>0</v>
      </c>
      <c r="G38" s="25">
        <v>0</v>
      </c>
      <c r="H38" s="26">
        <v>5504177</v>
      </c>
      <c r="I38" s="24">
        <v>0</v>
      </c>
      <c r="J38" s="6">
        <v>0</v>
      </c>
      <c r="K38" s="25">
        <v>0</v>
      </c>
    </row>
    <row r="39" spans="1:11" ht="13.5">
      <c r="A39" s="22" t="s">
        <v>43</v>
      </c>
      <c r="B39" s="6">
        <v>197442504</v>
      </c>
      <c r="C39" s="6">
        <v>172532607</v>
      </c>
      <c r="D39" s="23">
        <v>185846882</v>
      </c>
      <c r="E39" s="24">
        <v>0</v>
      </c>
      <c r="F39" s="6">
        <v>-4784599</v>
      </c>
      <c r="G39" s="25">
        <v>-4784599</v>
      </c>
      <c r="H39" s="26">
        <v>206343048</v>
      </c>
      <c r="I39" s="24">
        <v>31951290</v>
      </c>
      <c r="J39" s="6">
        <v>27801192</v>
      </c>
      <c r="K39" s="25">
        <v>26853016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64" t="s">
        <v>44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3.5">
      <c r="A42" s="22" t="s">
        <v>45</v>
      </c>
      <c r="B42" s="6">
        <v>35708538</v>
      </c>
      <c r="C42" s="6">
        <v>157149794</v>
      </c>
      <c r="D42" s="23">
        <v>618026113</v>
      </c>
      <c r="E42" s="24">
        <v>250950963</v>
      </c>
      <c r="F42" s="6">
        <v>251040776</v>
      </c>
      <c r="G42" s="25">
        <v>251040776</v>
      </c>
      <c r="H42" s="26">
        <v>970924164</v>
      </c>
      <c r="I42" s="24">
        <v>249143998</v>
      </c>
      <c r="J42" s="6">
        <v>257963488</v>
      </c>
      <c r="K42" s="25">
        <v>273628938</v>
      </c>
    </row>
    <row r="43" spans="1:11" ht="13.5">
      <c r="A43" s="22" t="s">
        <v>46</v>
      </c>
      <c r="B43" s="6">
        <v>-39954560</v>
      </c>
      <c r="C43" s="6">
        <v>-55023630</v>
      </c>
      <c r="D43" s="23">
        <v>-82065412</v>
      </c>
      <c r="E43" s="24">
        <v>-60770313</v>
      </c>
      <c r="F43" s="6">
        <v>-59661614</v>
      </c>
      <c r="G43" s="25">
        <v>-59661614</v>
      </c>
      <c r="H43" s="26">
        <v>-53445961</v>
      </c>
      <c r="I43" s="24">
        <v>-55684928</v>
      </c>
      <c r="J43" s="6">
        <v>-50858700</v>
      </c>
      <c r="K43" s="25">
        <v>-54049476</v>
      </c>
    </row>
    <row r="44" spans="1:11" ht="13.5">
      <c r="A44" s="22" t="s">
        <v>47</v>
      </c>
      <c r="B44" s="6">
        <v>0</v>
      </c>
      <c r="C44" s="6">
        <v>0</v>
      </c>
      <c r="D44" s="23">
        <v>0</v>
      </c>
      <c r="E44" s="24">
        <v>0</v>
      </c>
      <c r="F44" s="6">
        <v>0</v>
      </c>
      <c r="G44" s="25">
        <v>0</v>
      </c>
      <c r="H44" s="26">
        <v>0</v>
      </c>
      <c r="I44" s="24">
        <v>0</v>
      </c>
      <c r="J44" s="6">
        <v>0</v>
      </c>
      <c r="K44" s="25">
        <v>0</v>
      </c>
    </row>
    <row r="45" spans="1:11" ht="13.5">
      <c r="A45" s="33" t="s">
        <v>48</v>
      </c>
      <c r="B45" s="7">
        <v>36743161</v>
      </c>
      <c r="C45" s="7">
        <v>213345851</v>
      </c>
      <c r="D45" s="69">
        <v>570574482</v>
      </c>
      <c r="E45" s="70">
        <v>190180650</v>
      </c>
      <c r="F45" s="7">
        <v>191379162</v>
      </c>
      <c r="G45" s="71">
        <v>191379162</v>
      </c>
      <c r="H45" s="72">
        <v>952091976</v>
      </c>
      <c r="I45" s="70">
        <v>193459070</v>
      </c>
      <c r="J45" s="7">
        <v>207104788</v>
      </c>
      <c r="K45" s="71">
        <v>219579462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64" t="s">
        <v>49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3.5">
      <c r="A48" s="22" t="s">
        <v>50</v>
      </c>
      <c r="B48" s="6">
        <v>36743157</v>
      </c>
      <c r="C48" s="6">
        <v>42711808</v>
      </c>
      <c r="D48" s="23">
        <v>30196811</v>
      </c>
      <c r="E48" s="24">
        <v>1665756</v>
      </c>
      <c r="F48" s="6">
        <v>-1180392</v>
      </c>
      <c r="G48" s="25">
        <v>-1180392</v>
      </c>
      <c r="H48" s="26">
        <v>52436532</v>
      </c>
      <c r="I48" s="24">
        <v>-6357642</v>
      </c>
      <c r="J48" s="6">
        <v>-3502012</v>
      </c>
      <c r="K48" s="25">
        <v>-5878398</v>
      </c>
    </row>
    <row r="49" spans="1:11" ht="13.5">
      <c r="A49" s="22" t="s">
        <v>51</v>
      </c>
      <c r="B49" s="6">
        <f>+B75</f>
        <v>-205246847.3074199</v>
      </c>
      <c r="C49" s="6">
        <f aca="true" t="shared" si="6" ref="C49:K49">+C75</f>
        <v>17542577.355478548</v>
      </c>
      <c r="D49" s="23">
        <f t="shared" si="6"/>
        <v>140011302.9004169</v>
      </c>
      <c r="E49" s="24">
        <f t="shared" si="6"/>
        <v>-3691387.388796745</v>
      </c>
      <c r="F49" s="6">
        <f t="shared" si="6"/>
        <v>-3747716.9149676855</v>
      </c>
      <c r="G49" s="25">
        <f t="shared" si="6"/>
        <v>-3747716.9149676855</v>
      </c>
      <c r="H49" s="26">
        <f t="shared" si="6"/>
        <v>1116590315.8917825</v>
      </c>
      <c r="I49" s="24">
        <f t="shared" si="6"/>
        <v>-3553674.526906788</v>
      </c>
      <c r="J49" s="6">
        <f t="shared" si="6"/>
        <v>-3051060.185215215</v>
      </c>
      <c r="K49" s="25">
        <f t="shared" si="6"/>
        <v>-2863734.711157478</v>
      </c>
    </row>
    <row r="50" spans="1:11" ht="13.5">
      <c r="A50" s="33" t="s">
        <v>52</v>
      </c>
      <c r="B50" s="7">
        <f>+B48-B49</f>
        <v>241990004.3074199</v>
      </c>
      <c r="C50" s="7">
        <f aca="true" t="shared" si="7" ref="C50:K50">+C48-C49</f>
        <v>25169230.644521452</v>
      </c>
      <c r="D50" s="69">
        <f t="shared" si="7"/>
        <v>-109814491.90041691</v>
      </c>
      <c r="E50" s="70">
        <f t="shared" si="7"/>
        <v>5357143.388796745</v>
      </c>
      <c r="F50" s="7">
        <f t="shared" si="7"/>
        <v>2567324.9149676855</v>
      </c>
      <c r="G50" s="71">
        <f t="shared" si="7"/>
        <v>2567324.9149676855</v>
      </c>
      <c r="H50" s="72">
        <f t="shared" si="7"/>
        <v>-1064153783.8917825</v>
      </c>
      <c r="I50" s="70">
        <f t="shared" si="7"/>
        <v>-2803967.473093212</v>
      </c>
      <c r="J50" s="7">
        <f t="shared" si="7"/>
        <v>-450951.8147847848</v>
      </c>
      <c r="K50" s="71">
        <f t="shared" si="7"/>
        <v>-3014663.288842522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3.5">
      <c r="A52" s="64" t="s">
        <v>53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54</v>
      </c>
      <c r="B53" s="6">
        <v>164513211</v>
      </c>
      <c r="C53" s="6">
        <v>497748411</v>
      </c>
      <c r="D53" s="23">
        <v>238478356</v>
      </c>
      <c r="E53" s="24">
        <v>37469360</v>
      </c>
      <c r="F53" s="6">
        <v>36360661</v>
      </c>
      <c r="G53" s="25">
        <v>36360661</v>
      </c>
      <c r="H53" s="26">
        <v>275539335</v>
      </c>
      <c r="I53" s="24">
        <v>32668928</v>
      </c>
      <c r="J53" s="6">
        <v>26461704</v>
      </c>
      <c r="K53" s="25">
        <v>28188444</v>
      </c>
    </row>
    <row r="54" spans="1:11" ht="13.5">
      <c r="A54" s="22" t="s">
        <v>55</v>
      </c>
      <c r="B54" s="6">
        <v>18890568</v>
      </c>
      <c r="C54" s="6">
        <v>0</v>
      </c>
      <c r="D54" s="23">
        <v>28219542</v>
      </c>
      <c r="E54" s="24">
        <v>23015997</v>
      </c>
      <c r="F54" s="6">
        <v>23015997</v>
      </c>
      <c r="G54" s="25">
        <v>23015997</v>
      </c>
      <c r="H54" s="26">
        <v>371464</v>
      </c>
      <c r="I54" s="24">
        <v>23016000</v>
      </c>
      <c r="J54" s="6">
        <v>24396996</v>
      </c>
      <c r="K54" s="25">
        <v>25861032</v>
      </c>
    </row>
    <row r="55" spans="1:11" ht="13.5">
      <c r="A55" s="22" t="s">
        <v>56</v>
      </c>
      <c r="B55" s="6">
        <v>0</v>
      </c>
      <c r="C55" s="6">
        <v>-135830987</v>
      </c>
      <c r="D55" s="23">
        <v>247981182</v>
      </c>
      <c r="E55" s="24">
        <v>12056859</v>
      </c>
      <c r="F55" s="6">
        <v>15247135</v>
      </c>
      <c r="G55" s="25">
        <v>15247135</v>
      </c>
      <c r="H55" s="26">
        <v>67080049</v>
      </c>
      <c r="I55" s="24">
        <v>2494896</v>
      </c>
      <c r="J55" s="6">
        <v>1675620</v>
      </c>
      <c r="K55" s="25">
        <v>1780752</v>
      </c>
    </row>
    <row r="56" spans="1:11" ht="13.5">
      <c r="A56" s="22" t="s">
        <v>57</v>
      </c>
      <c r="B56" s="6">
        <v>0</v>
      </c>
      <c r="C56" s="6">
        <v>29328653</v>
      </c>
      <c r="D56" s="23">
        <v>7326680</v>
      </c>
      <c r="E56" s="24">
        <v>6575000</v>
      </c>
      <c r="F56" s="6">
        <v>7253634</v>
      </c>
      <c r="G56" s="25">
        <v>7253634</v>
      </c>
      <c r="H56" s="26">
        <v>6832737</v>
      </c>
      <c r="I56" s="24">
        <v>7430012</v>
      </c>
      <c r="J56" s="6">
        <v>6498672</v>
      </c>
      <c r="K56" s="25">
        <v>6911064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3.5">
      <c r="A58" s="64" t="s">
        <v>58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3.5">
      <c r="A59" s="90" t="s">
        <v>59</v>
      </c>
      <c r="B59" s="6">
        <v>0</v>
      </c>
      <c r="C59" s="6">
        <v>0</v>
      </c>
      <c r="D59" s="23">
        <v>0</v>
      </c>
      <c r="E59" s="24">
        <v>0</v>
      </c>
      <c r="F59" s="6">
        <v>0</v>
      </c>
      <c r="G59" s="25">
        <v>0</v>
      </c>
      <c r="H59" s="26">
        <v>0</v>
      </c>
      <c r="I59" s="24">
        <v>0</v>
      </c>
      <c r="J59" s="6">
        <v>0</v>
      </c>
      <c r="K59" s="25">
        <v>0</v>
      </c>
    </row>
    <row r="60" spans="1:11" ht="13.5">
      <c r="A60" s="90" t="s">
        <v>60</v>
      </c>
      <c r="B60" s="6">
        <v>0</v>
      </c>
      <c r="C60" s="6">
        <v>0</v>
      </c>
      <c r="D60" s="23">
        <v>0</v>
      </c>
      <c r="E60" s="24">
        <v>0</v>
      </c>
      <c r="F60" s="6">
        <v>0</v>
      </c>
      <c r="G60" s="25">
        <v>0</v>
      </c>
      <c r="H60" s="26">
        <v>0</v>
      </c>
      <c r="I60" s="24">
        <v>0</v>
      </c>
      <c r="J60" s="6">
        <v>0</v>
      </c>
      <c r="K60" s="25">
        <v>0</v>
      </c>
    </row>
    <row r="61" spans="1:11" ht="13.5">
      <c r="A61" s="91" t="s">
        <v>61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3.5">
      <c r="A62" s="96" t="s">
        <v>62</v>
      </c>
      <c r="B62" s="97">
        <v>0</v>
      </c>
      <c r="C62" s="98">
        <v>0</v>
      </c>
      <c r="D62" s="99">
        <v>0</v>
      </c>
      <c r="E62" s="97">
        <v>0</v>
      </c>
      <c r="F62" s="98">
        <v>0</v>
      </c>
      <c r="G62" s="99">
        <v>0</v>
      </c>
      <c r="H62" s="100">
        <v>0</v>
      </c>
      <c r="I62" s="97">
        <v>0</v>
      </c>
      <c r="J62" s="98">
        <v>0</v>
      </c>
      <c r="K62" s="99">
        <v>0</v>
      </c>
    </row>
    <row r="63" spans="1:11" ht="13.5">
      <c r="A63" s="96" t="s">
        <v>63</v>
      </c>
      <c r="B63" s="97">
        <v>0</v>
      </c>
      <c r="C63" s="98">
        <v>0</v>
      </c>
      <c r="D63" s="99">
        <v>0</v>
      </c>
      <c r="E63" s="97">
        <v>0</v>
      </c>
      <c r="F63" s="98">
        <v>0</v>
      </c>
      <c r="G63" s="99">
        <v>0</v>
      </c>
      <c r="H63" s="100">
        <v>0</v>
      </c>
      <c r="I63" s="97">
        <v>0</v>
      </c>
      <c r="J63" s="98">
        <v>0</v>
      </c>
      <c r="K63" s="99">
        <v>0</v>
      </c>
    </row>
    <row r="64" spans="1:11" ht="13.5">
      <c r="A64" s="96" t="s">
        <v>64</v>
      </c>
      <c r="B64" s="97">
        <v>0</v>
      </c>
      <c r="C64" s="98">
        <v>0</v>
      </c>
      <c r="D64" s="99">
        <v>0</v>
      </c>
      <c r="E64" s="97">
        <v>0</v>
      </c>
      <c r="F64" s="98">
        <v>0</v>
      </c>
      <c r="G64" s="99">
        <v>0</v>
      </c>
      <c r="H64" s="100">
        <v>0</v>
      </c>
      <c r="I64" s="97">
        <v>0</v>
      </c>
      <c r="J64" s="98">
        <v>0</v>
      </c>
      <c r="K64" s="99">
        <v>0</v>
      </c>
    </row>
    <row r="65" spans="1:11" ht="13.5">
      <c r="A65" s="96" t="s">
        <v>65</v>
      </c>
      <c r="B65" s="97">
        <v>0</v>
      </c>
      <c r="C65" s="98">
        <v>0</v>
      </c>
      <c r="D65" s="99">
        <v>0</v>
      </c>
      <c r="E65" s="97">
        <v>0</v>
      </c>
      <c r="F65" s="98">
        <v>0</v>
      </c>
      <c r="G65" s="99">
        <v>0</v>
      </c>
      <c r="H65" s="100">
        <v>0</v>
      </c>
      <c r="I65" s="97">
        <v>0</v>
      </c>
      <c r="J65" s="98">
        <v>0</v>
      </c>
      <c r="K65" s="99">
        <v>0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3.5">
      <c r="A67" s="105"/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3.5">
      <c r="A68" s="107"/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3.5">
      <c r="A69" s="108"/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3.5" hidden="1">
      <c r="A70" s="4" t="s">
        <v>134</v>
      </c>
      <c r="B70" s="5">
        <f>IF(ISERROR(B71/B72),0,(B71/B72))</f>
        <v>11.181014933389292</v>
      </c>
      <c r="C70" s="5">
        <f aca="true" t="shared" si="8" ref="C70:K70">IF(ISERROR(C71/C72),0,(C71/C72))</f>
        <v>0.5106434350491211</v>
      </c>
      <c r="D70" s="5">
        <f t="shared" si="8"/>
        <v>10.77916700033265</v>
      </c>
      <c r="E70" s="5">
        <f t="shared" si="8"/>
        <v>0.30887467330254637</v>
      </c>
      <c r="F70" s="5">
        <f t="shared" si="8"/>
        <v>0.3468559884816708</v>
      </c>
      <c r="G70" s="5">
        <f t="shared" si="8"/>
        <v>0.3468559884816708</v>
      </c>
      <c r="H70" s="5">
        <f t="shared" si="8"/>
        <v>39.679698594478744</v>
      </c>
      <c r="I70" s="5">
        <f t="shared" si="8"/>
        <v>0.6300836891085162</v>
      </c>
      <c r="J70" s="5">
        <f t="shared" si="8"/>
        <v>0.6301890292709316</v>
      </c>
      <c r="K70" s="5">
        <f t="shared" si="8"/>
        <v>0.6303661946166226</v>
      </c>
    </row>
    <row r="71" spans="1:11" ht="12.75" hidden="1">
      <c r="A71" s="2" t="s">
        <v>135</v>
      </c>
      <c r="B71" s="2">
        <f>+B83</f>
        <v>194690440</v>
      </c>
      <c r="C71" s="2">
        <f aca="true" t="shared" si="9" ref="C71:K71">+C83</f>
        <v>7070201</v>
      </c>
      <c r="D71" s="2">
        <f t="shared" si="9"/>
        <v>217656702</v>
      </c>
      <c r="E71" s="2">
        <f t="shared" si="9"/>
        <v>6511993</v>
      </c>
      <c r="F71" s="2">
        <f t="shared" si="9"/>
        <v>7171806</v>
      </c>
      <c r="G71" s="2">
        <f t="shared" si="9"/>
        <v>7171806</v>
      </c>
      <c r="H71" s="2">
        <f t="shared" si="9"/>
        <v>175361571</v>
      </c>
      <c r="I71" s="2">
        <f t="shared" si="9"/>
        <v>11310006</v>
      </c>
      <c r="J71" s="2">
        <f t="shared" si="9"/>
        <v>11658492</v>
      </c>
      <c r="K71" s="2">
        <f t="shared" si="9"/>
        <v>12010942</v>
      </c>
    </row>
    <row r="72" spans="1:11" ht="12.75" hidden="1">
      <c r="A72" s="2" t="s">
        <v>136</v>
      </c>
      <c r="B72" s="2">
        <f>+B77</f>
        <v>17412591</v>
      </c>
      <c r="C72" s="2">
        <f aca="true" t="shared" si="10" ref="C72:K72">+C77</f>
        <v>13845671</v>
      </c>
      <c r="D72" s="2">
        <f t="shared" si="10"/>
        <v>20192349</v>
      </c>
      <c r="E72" s="2">
        <f t="shared" si="10"/>
        <v>21082962</v>
      </c>
      <c r="F72" s="2">
        <f t="shared" si="10"/>
        <v>20676610</v>
      </c>
      <c r="G72" s="2">
        <f t="shared" si="10"/>
        <v>20676610</v>
      </c>
      <c r="H72" s="2">
        <f t="shared" si="10"/>
        <v>4419428</v>
      </c>
      <c r="I72" s="2">
        <f t="shared" si="10"/>
        <v>17950006</v>
      </c>
      <c r="J72" s="2">
        <f t="shared" si="10"/>
        <v>18499992</v>
      </c>
      <c r="K72" s="2">
        <f t="shared" si="10"/>
        <v>19053912</v>
      </c>
    </row>
    <row r="73" spans="1:11" ht="12.75" hidden="1">
      <c r="A73" s="2" t="s">
        <v>137</v>
      </c>
      <c r="B73" s="2">
        <f>+B74</f>
        <v>-5332121.66666666</v>
      </c>
      <c r="C73" s="2">
        <f aca="true" t="shared" si="11" ref="C73:K73">+(C78+C80+C81+C82)-(B78+B80+B81+B82)</f>
        <v>18040986</v>
      </c>
      <c r="D73" s="2">
        <f t="shared" si="11"/>
        <v>-49707935</v>
      </c>
      <c r="E73" s="2">
        <f t="shared" si="11"/>
        <v>22781790</v>
      </c>
      <c r="F73" s="2">
        <f>+(F78+F80+F81+F82)-(D78+D80+D81+D82)</f>
        <v>22174338</v>
      </c>
      <c r="G73" s="2">
        <f>+(G78+G80+G81+G82)-(D78+D80+D81+D82)</f>
        <v>22174338</v>
      </c>
      <c r="H73" s="2">
        <f>+(H78+H80+H81+H82)-(D78+D80+D81+D82)</f>
        <v>-16301919</v>
      </c>
      <c r="I73" s="2">
        <f>+(I78+I80+I81+I82)-(E78+E80+E81+E82)</f>
        <v>-5339813</v>
      </c>
      <c r="J73" s="2">
        <f t="shared" si="11"/>
        <v>-798504</v>
      </c>
      <c r="K73" s="2">
        <f t="shared" si="11"/>
        <v>-298530</v>
      </c>
    </row>
    <row r="74" spans="1:11" ht="12.75" hidden="1">
      <c r="A74" s="2" t="s">
        <v>138</v>
      </c>
      <c r="B74" s="2">
        <f>+TREND(C74:E74)</f>
        <v>-5332121.66666666</v>
      </c>
      <c r="C74" s="2">
        <f>+C73</f>
        <v>18040986</v>
      </c>
      <c r="D74" s="2">
        <f aca="true" t="shared" si="12" ref="D74:K74">+D73</f>
        <v>-49707935</v>
      </c>
      <c r="E74" s="2">
        <f t="shared" si="12"/>
        <v>22781790</v>
      </c>
      <c r="F74" s="2">
        <f t="shared" si="12"/>
        <v>22174338</v>
      </c>
      <c r="G74" s="2">
        <f t="shared" si="12"/>
        <v>22174338</v>
      </c>
      <c r="H74" s="2">
        <f t="shared" si="12"/>
        <v>-16301919</v>
      </c>
      <c r="I74" s="2">
        <f t="shared" si="12"/>
        <v>-5339813</v>
      </c>
      <c r="J74" s="2">
        <f t="shared" si="12"/>
        <v>-798504</v>
      </c>
      <c r="K74" s="2">
        <f t="shared" si="12"/>
        <v>-298530</v>
      </c>
    </row>
    <row r="75" spans="1:11" ht="12.75" hidden="1">
      <c r="A75" s="2" t="s">
        <v>139</v>
      </c>
      <c r="B75" s="2">
        <f>+B84-(((B80+B81+B78)*B70)-B79)</f>
        <v>-205246847.3074199</v>
      </c>
      <c r="C75" s="2">
        <f aca="true" t="shared" si="13" ref="C75:K75">+C84-(((C80+C81+C78)*C70)-C79)</f>
        <v>17542577.355478548</v>
      </c>
      <c r="D75" s="2">
        <f t="shared" si="13"/>
        <v>140011302.9004169</v>
      </c>
      <c r="E75" s="2">
        <f t="shared" si="13"/>
        <v>-3691387.388796745</v>
      </c>
      <c r="F75" s="2">
        <f t="shared" si="13"/>
        <v>-3747716.9149676855</v>
      </c>
      <c r="G75" s="2">
        <f t="shared" si="13"/>
        <v>-3747716.9149676855</v>
      </c>
      <c r="H75" s="2">
        <f t="shared" si="13"/>
        <v>1116590315.8917825</v>
      </c>
      <c r="I75" s="2">
        <f t="shared" si="13"/>
        <v>-3553674.526906788</v>
      </c>
      <c r="J75" s="2">
        <f t="shared" si="13"/>
        <v>-3051060.185215215</v>
      </c>
      <c r="K75" s="2">
        <f t="shared" si="13"/>
        <v>-2863734.711157478</v>
      </c>
    </row>
    <row r="76" spans="1:11" ht="12.75" hidden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2.75" hidden="1">
      <c r="A77" s="1" t="s">
        <v>66</v>
      </c>
      <c r="B77" s="3">
        <v>17412591</v>
      </c>
      <c r="C77" s="3">
        <v>13845671</v>
      </c>
      <c r="D77" s="3">
        <v>20192349</v>
      </c>
      <c r="E77" s="3">
        <v>21082962</v>
      </c>
      <c r="F77" s="3">
        <v>20676610</v>
      </c>
      <c r="G77" s="3">
        <v>20676610</v>
      </c>
      <c r="H77" s="3">
        <v>4419428</v>
      </c>
      <c r="I77" s="3">
        <v>17950006</v>
      </c>
      <c r="J77" s="3">
        <v>18499992</v>
      </c>
      <c r="K77" s="3">
        <v>19053912</v>
      </c>
    </row>
    <row r="78" spans="1:11" ht="12.75" hidden="1">
      <c r="A78" s="1" t="s">
        <v>67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2.75" hidden="1">
      <c r="A79" s="1" t="s">
        <v>68</v>
      </c>
      <c r="B79" s="3">
        <v>16863746</v>
      </c>
      <c r="C79" s="3">
        <v>36899008</v>
      </c>
      <c r="D79" s="3">
        <v>12795865</v>
      </c>
      <c r="E79" s="3">
        <v>-300000</v>
      </c>
      <c r="F79" s="3">
        <v>-150000</v>
      </c>
      <c r="G79" s="3">
        <v>-150000</v>
      </c>
      <c r="H79" s="3">
        <v>1436352</v>
      </c>
      <c r="I79" s="3">
        <v>0</v>
      </c>
      <c r="J79" s="3">
        <v>0</v>
      </c>
      <c r="K79" s="3">
        <v>0</v>
      </c>
    </row>
    <row r="80" spans="1:11" ht="12.75" hidden="1">
      <c r="A80" s="1" t="s">
        <v>69</v>
      </c>
      <c r="B80" s="3">
        <v>0</v>
      </c>
      <c r="C80" s="3">
        <v>33638160</v>
      </c>
      <c r="D80" s="3">
        <v>-19064390</v>
      </c>
      <c r="E80" s="3">
        <v>10979817</v>
      </c>
      <c r="F80" s="3">
        <v>10372365</v>
      </c>
      <c r="G80" s="3">
        <v>10372365</v>
      </c>
      <c r="H80" s="3">
        <v>-22139068</v>
      </c>
      <c r="I80" s="3">
        <v>5640004</v>
      </c>
      <c r="J80" s="3">
        <v>4841500</v>
      </c>
      <c r="K80" s="3">
        <v>4542970</v>
      </c>
    </row>
    <row r="81" spans="1:11" ht="12.75" hidden="1">
      <c r="A81" s="1" t="s">
        <v>70</v>
      </c>
      <c r="B81" s="3">
        <v>19864976</v>
      </c>
      <c r="C81" s="3">
        <v>4267802</v>
      </c>
      <c r="D81" s="3">
        <v>7262417</v>
      </c>
      <c r="E81" s="3">
        <v>0</v>
      </c>
      <c r="F81" s="3">
        <v>0</v>
      </c>
      <c r="G81" s="3">
        <v>0</v>
      </c>
      <c r="H81" s="3">
        <v>-5964824</v>
      </c>
      <c r="I81" s="3">
        <v>0</v>
      </c>
      <c r="J81" s="3">
        <v>0</v>
      </c>
      <c r="K81" s="3">
        <v>0</v>
      </c>
    </row>
    <row r="82" spans="1:11" ht="12.75" hidden="1">
      <c r="A82" s="1" t="s">
        <v>71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2.75" hidden="1">
      <c r="A83" s="1" t="s">
        <v>72</v>
      </c>
      <c r="B83" s="3">
        <v>194690440</v>
      </c>
      <c r="C83" s="3">
        <v>7070201</v>
      </c>
      <c r="D83" s="3">
        <v>217656702</v>
      </c>
      <c r="E83" s="3">
        <v>6511993</v>
      </c>
      <c r="F83" s="3">
        <v>7171806</v>
      </c>
      <c r="G83" s="3">
        <v>7171806</v>
      </c>
      <c r="H83" s="3">
        <v>175361571</v>
      </c>
      <c r="I83" s="3">
        <v>11310006</v>
      </c>
      <c r="J83" s="3">
        <v>11658492</v>
      </c>
      <c r="K83" s="3">
        <v>12010942</v>
      </c>
    </row>
    <row r="84" spans="1:11" ht="12.75" hidden="1">
      <c r="A84" s="1" t="s">
        <v>73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</row>
    <row r="85" spans="1:11" ht="12.75" hidden="1">
      <c r="A85" s="1" t="s">
        <v>74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" customHeight="1">
      <c r="A1" s="109" t="s">
        <v>95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9</v>
      </c>
      <c r="D3" s="15" t="s">
        <v>9</v>
      </c>
      <c r="E3" s="13" t="s">
        <v>10</v>
      </c>
      <c r="F3" s="14" t="s">
        <v>11</v>
      </c>
      <c r="G3" s="15" t="s">
        <v>12</v>
      </c>
      <c r="H3" s="16" t="s">
        <v>13</v>
      </c>
      <c r="I3" s="13" t="s">
        <v>14</v>
      </c>
      <c r="J3" s="14" t="s">
        <v>15</v>
      </c>
      <c r="K3" s="15" t="s">
        <v>16</v>
      </c>
    </row>
    <row r="4" spans="1:11" ht="13.5">
      <c r="A4" s="17" t="s">
        <v>17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18</v>
      </c>
      <c r="B5" s="6">
        <v>39263184</v>
      </c>
      <c r="C5" s="6">
        <v>85811193</v>
      </c>
      <c r="D5" s="23">
        <v>58076173</v>
      </c>
      <c r="E5" s="24">
        <v>42914067</v>
      </c>
      <c r="F5" s="6">
        <v>43840555</v>
      </c>
      <c r="G5" s="25">
        <v>43840555</v>
      </c>
      <c r="H5" s="26">
        <v>43147140</v>
      </c>
      <c r="I5" s="24">
        <v>46365339</v>
      </c>
      <c r="J5" s="6">
        <v>48498143</v>
      </c>
      <c r="K5" s="25">
        <v>50729058</v>
      </c>
    </row>
    <row r="6" spans="1:11" ht="13.5">
      <c r="A6" s="22" t="s">
        <v>19</v>
      </c>
      <c r="B6" s="6">
        <v>73554607</v>
      </c>
      <c r="C6" s="6">
        <v>8910176</v>
      </c>
      <c r="D6" s="23">
        <v>78701106</v>
      </c>
      <c r="E6" s="24">
        <v>89964164</v>
      </c>
      <c r="F6" s="6">
        <v>105390094</v>
      </c>
      <c r="G6" s="25">
        <v>105390094</v>
      </c>
      <c r="H6" s="26">
        <v>84426654</v>
      </c>
      <c r="I6" s="24">
        <v>94445697</v>
      </c>
      <c r="J6" s="6">
        <v>94891021</v>
      </c>
      <c r="K6" s="25">
        <v>102975668</v>
      </c>
    </row>
    <row r="7" spans="1:11" ht="13.5">
      <c r="A7" s="22" t="s">
        <v>20</v>
      </c>
      <c r="B7" s="6">
        <v>3346566</v>
      </c>
      <c r="C7" s="6">
        <v>152992</v>
      </c>
      <c r="D7" s="23">
        <v>2555179</v>
      </c>
      <c r="E7" s="24">
        <v>2185269</v>
      </c>
      <c r="F7" s="6">
        <v>2685269</v>
      </c>
      <c r="G7" s="25">
        <v>2685269</v>
      </c>
      <c r="H7" s="26">
        <v>2667146</v>
      </c>
      <c r="I7" s="24">
        <v>2862496</v>
      </c>
      <c r="J7" s="6">
        <v>2994171</v>
      </c>
      <c r="K7" s="25">
        <v>3131903</v>
      </c>
    </row>
    <row r="8" spans="1:11" ht="13.5">
      <c r="A8" s="22" t="s">
        <v>21</v>
      </c>
      <c r="B8" s="6">
        <v>100263750</v>
      </c>
      <c r="C8" s="6">
        <v>593441</v>
      </c>
      <c r="D8" s="23">
        <v>116869883</v>
      </c>
      <c r="E8" s="24">
        <v>131898000</v>
      </c>
      <c r="F8" s="6">
        <v>134819849</v>
      </c>
      <c r="G8" s="25">
        <v>134819849</v>
      </c>
      <c r="H8" s="26">
        <v>131484228</v>
      </c>
      <c r="I8" s="24">
        <v>172326000</v>
      </c>
      <c r="J8" s="6">
        <v>158228000</v>
      </c>
      <c r="K8" s="25">
        <v>168973000</v>
      </c>
    </row>
    <row r="9" spans="1:11" ht="13.5">
      <c r="A9" s="22" t="s">
        <v>22</v>
      </c>
      <c r="B9" s="6">
        <v>8940529</v>
      </c>
      <c r="C9" s="6">
        <v>8389239</v>
      </c>
      <c r="D9" s="23">
        <v>18795002</v>
      </c>
      <c r="E9" s="24">
        <v>31367218</v>
      </c>
      <c r="F9" s="6">
        <v>13008864</v>
      </c>
      <c r="G9" s="25">
        <v>13008864</v>
      </c>
      <c r="H9" s="26">
        <v>13026076</v>
      </c>
      <c r="I9" s="24">
        <v>14822866</v>
      </c>
      <c r="J9" s="6">
        <v>-6384269</v>
      </c>
      <c r="K9" s="25">
        <v>5661780</v>
      </c>
    </row>
    <row r="10" spans="1:11" ht="25.5">
      <c r="A10" s="27" t="s">
        <v>129</v>
      </c>
      <c r="B10" s="28">
        <f>SUM(B5:B9)</f>
        <v>225368636</v>
      </c>
      <c r="C10" s="29">
        <f aca="true" t="shared" si="0" ref="C10:K10">SUM(C5:C9)</f>
        <v>103857041</v>
      </c>
      <c r="D10" s="30">
        <f t="shared" si="0"/>
        <v>274997343</v>
      </c>
      <c r="E10" s="28">
        <f t="shared" si="0"/>
        <v>298328718</v>
      </c>
      <c r="F10" s="29">
        <f t="shared" si="0"/>
        <v>299744631</v>
      </c>
      <c r="G10" s="31">
        <f t="shared" si="0"/>
        <v>299744631</v>
      </c>
      <c r="H10" s="32">
        <f t="shared" si="0"/>
        <v>274751244</v>
      </c>
      <c r="I10" s="28">
        <f t="shared" si="0"/>
        <v>330822398</v>
      </c>
      <c r="J10" s="29">
        <f t="shared" si="0"/>
        <v>298227066</v>
      </c>
      <c r="K10" s="31">
        <f t="shared" si="0"/>
        <v>331471409</v>
      </c>
    </row>
    <row r="11" spans="1:11" ht="13.5">
      <c r="A11" s="22" t="s">
        <v>23</v>
      </c>
      <c r="B11" s="6">
        <v>89943839</v>
      </c>
      <c r="C11" s="6">
        <v>7122648</v>
      </c>
      <c r="D11" s="23">
        <v>113354774</v>
      </c>
      <c r="E11" s="24">
        <v>119700775</v>
      </c>
      <c r="F11" s="6">
        <v>131250328</v>
      </c>
      <c r="G11" s="25">
        <v>131250328</v>
      </c>
      <c r="H11" s="26">
        <v>112097537</v>
      </c>
      <c r="I11" s="24">
        <v>115631549</v>
      </c>
      <c r="J11" s="6">
        <v>120867440</v>
      </c>
      <c r="K11" s="25">
        <v>122297153</v>
      </c>
    </row>
    <row r="12" spans="1:11" ht="13.5">
      <c r="A12" s="22" t="s">
        <v>24</v>
      </c>
      <c r="B12" s="6">
        <v>8473641</v>
      </c>
      <c r="C12" s="6">
        <v>802334</v>
      </c>
      <c r="D12" s="23">
        <v>9985791</v>
      </c>
      <c r="E12" s="24">
        <v>10109555</v>
      </c>
      <c r="F12" s="6">
        <v>10109555</v>
      </c>
      <c r="G12" s="25">
        <v>10109555</v>
      </c>
      <c r="H12" s="26">
        <v>10126203</v>
      </c>
      <c r="I12" s="24">
        <v>10741402</v>
      </c>
      <c r="J12" s="6">
        <v>11235506</v>
      </c>
      <c r="K12" s="25">
        <v>11752339</v>
      </c>
    </row>
    <row r="13" spans="1:11" ht="13.5">
      <c r="A13" s="22" t="s">
        <v>130</v>
      </c>
      <c r="B13" s="6">
        <v>26154496</v>
      </c>
      <c r="C13" s="6">
        <v>5442367</v>
      </c>
      <c r="D13" s="23">
        <v>29526025</v>
      </c>
      <c r="E13" s="24">
        <v>28453964</v>
      </c>
      <c r="F13" s="6">
        <v>37109024</v>
      </c>
      <c r="G13" s="25">
        <v>37109024</v>
      </c>
      <c r="H13" s="26">
        <v>30572652</v>
      </c>
      <c r="I13" s="24">
        <v>33747373</v>
      </c>
      <c r="J13" s="6">
        <v>35299752</v>
      </c>
      <c r="K13" s="25">
        <v>36923541</v>
      </c>
    </row>
    <row r="14" spans="1:11" ht="13.5">
      <c r="A14" s="22" t="s">
        <v>25</v>
      </c>
      <c r="B14" s="6">
        <v>0</v>
      </c>
      <c r="C14" s="6">
        <v>1940658</v>
      </c>
      <c r="D14" s="23">
        <v>2647490</v>
      </c>
      <c r="E14" s="24">
        <v>0</v>
      </c>
      <c r="F14" s="6">
        <v>2887329</v>
      </c>
      <c r="G14" s="25">
        <v>2887329</v>
      </c>
      <c r="H14" s="26">
        <v>174258</v>
      </c>
      <c r="I14" s="24">
        <v>0</v>
      </c>
      <c r="J14" s="6">
        <v>0</v>
      </c>
      <c r="K14" s="25">
        <v>0</v>
      </c>
    </row>
    <row r="15" spans="1:11" ht="13.5">
      <c r="A15" s="22" t="s">
        <v>26</v>
      </c>
      <c r="B15" s="6">
        <v>44550570</v>
      </c>
      <c r="C15" s="6">
        <v>13902300</v>
      </c>
      <c r="D15" s="23">
        <v>57825087</v>
      </c>
      <c r="E15" s="24">
        <v>63538958</v>
      </c>
      <c r="F15" s="6">
        <v>66415220</v>
      </c>
      <c r="G15" s="25">
        <v>66415220</v>
      </c>
      <c r="H15" s="26">
        <v>65814272</v>
      </c>
      <c r="I15" s="24">
        <v>68022998</v>
      </c>
      <c r="J15" s="6">
        <v>71152056</v>
      </c>
      <c r="K15" s="25">
        <v>74425049</v>
      </c>
    </row>
    <row r="16" spans="1:11" ht="13.5">
      <c r="A16" s="22" t="s">
        <v>21</v>
      </c>
      <c r="B16" s="6">
        <v>0</v>
      </c>
      <c r="C16" s="6">
        <v>550434</v>
      </c>
      <c r="D16" s="23">
        <v>1051939</v>
      </c>
      <c r="E16" s="24">
        <v>1845200</v>
      </c>
      <c r="F16" s="6">
        <v>1060154</v>
      </c>
      <c r="G16" s="25">
        <v>1060154</v>
      </c>
      <c r="H16" s="26">
        <v>918021</v>
      </c>
      <c r="I16" s="24">
        <v>1580200</v>
      </c>
      <c r="J16" s="6">
        <v>1652889</v>
      </c>
      <c r="K16" s="25">
        <v>1728922</v>
      </c>
    </row>
    <row r="17" spans="1:11" ht="13.5">
      <c r="A17" s="22" t="s">
        <v>27</v>
      </c>
      <c r="B17" s="6">
        <v>93979463</v>
      </c>
      <c r="C17" s="6">
        <v>23796187</v>
      </c>
      <c r="D17" s="23">
        <v>93571565</v>
      </c>
      <c r="E17" s="24">
        <v>680084221</v>
      </c>
      <c r="F17" s="6">
        <v>93540306</v>
      </c>
      <c r="G17" s="25">
        <v>93540306</v>
      </c>
      <c r="H17" s="26">
        <v>72741450</v>
      </c>
      <c r="I17" s="24">
        <v>76128885</v>
      </c>
      <c r="J17" s="6">
        <v>79241862</v>
      </c>
      <c r="K17" s="25">
        <v>80603133</v>
      </c>
    </row>
    <row r="18" spans="1:11" ht="13.5">
      <c r="A18" s="33" t="s">
        <v>28</v>
      </c>
      <c r="B18" s="34">
        <f>SUM(B11:B17)</f>
        <v>263102009</v>
      </c>
      <c r="C18" s="35">
        <f aca="true" t="shared" si="1" ref="C18:K18">SUM(C11:C17)</f>
        <v>53556928</v>
      </c>
      <c r="D18" s="36">
        <f t="shared" si="1"/>
        <v>307962671</v>
      </c>
      <c r="E18" s="34">
        <f t="shared" si="1"/>
        <v>903732673</v>
      </c>
      <c r="F18" s="35">
        <f t="shared" si="1"/>
        <v>342371916</v>
      </c>
      <c r="G18" s="37">
        <f t="shared" si="1"/>
        <v>342371916</v>
      </c>
      <c r="H18" s="38">
        <f t="shared" si="1"/>
        <v>292444393</v>
      </c>
      <c r="I18" s="34">
        <f t="shared" si="1"/>
        <v>305852407</v>
      </c>
      <c r="J18" s="35">
        <f t="shared" si="1"/>
        <v>319449505</v>
      </c>
      <c r="K18" s="37">
        <f t="shared" si="1"/>
        <v>327730137</v>
      </c>
    </row>
    <row r="19" spans="1:11" ht="13.5">
      <c r="A19" s="33" t="s">
        <v>29</v>
      </c>
      <c r="B19" s="39">
        <f>+B10-B18</f>
        <v>-37733373</v>
      </c>
      <c r="C19" s="40">
        <f aca="true" t="shared" si="2" ref="C19:K19">+C10-C18</f>
        <v>50300113</v>
      </c>
      <c r="D19" s="41">
        <f t="shared" si="2"/>
        <v>-32965328</v>
      </c>
      <c r="E19" s="39">
        <f t="shared" si="2"/>
        <v>-605403955</v>
      </c>
      <c r="F19" s="40">
        <f t="shared" si="2"/>
        <v>-42627285</v>
      </c>
      <c r="G19" s="42">
        <f t="shared" si="2"/>
        <v>-42627285</v>
      </c>
      <c r="H19" s="43">
        <f t="shared" si="2"/>
        <v>-17693149</v>
      </c>
      <c r="I19" s="39">
        <f t="shared" si="2"/>
        <v>24969991</v>
      </c>
      <c r="J19" s="40">
        <f t="shared" si="2"/>
        <v>-21222439</v>
      </c>
      <c r="K19" s="42">
        <f t="shared" si="2"/>
        <v>3741272</v>
      </c>
    </row>
    <row r="20" spans="1:11" ht="25.5">
      <c r="A20" s="44" t="s">
        <v>30</v>
      </c>
      <c r="B20" s="45">
        <v>30229207</v>
      </c>
      <c r="C20" s="46">
        <v>-1857306</v>
      </c>
      <c r="D20" s="47">
        <v>35340380</v>
      </c>
      <c r="E20" s="45">
        <v>57164217</v>
      </c>
      <c r="F20" s="46">
        <v>27341600</v>
      </c>
      <c r="G20" s="48">
        <v>27341600</v>
      </c>
      <c r="H20" s="49">
        <v>24157435</v>
      </c>
      <c r="I20" s="45">
        <v>38583400</v>
      </c>
      <c r="J20" s="46">
        <v>31931000</v>
      </c>
      <c r="K20" s="48">
        <v>33620000</v>
      </c>
    </row>
    <row r="21" spans="1:11" ht="63.75">
      <c r="A21" s="50" t="s">
        <v>131</v>
      </c>
      <c r="B21" s="51">
        <v>0</v>
      </c>
      <c r="C21" s="52">
        <v>0</v>
      </c>
      <c r="D21" s="53">
        <v>0</v>
      </c>
      <c r="E21" s="51">
        <v>0</v>
      </c>
      <c r="F21" s="52">
        <v>800000</v>
      </c>
      <c r="G21" s="54">
        <v>800000</v>
      </c>
      <c r="H21" s="55">
        <v>0</v>
      </c>
      <c r="I21" s="51">
        <v>0</v>
      </c>
      <c r="J21" s="52">
        <v>0</v>
      </c>
      <c r="K21" s="54">
        <v>0</v>
      </c>
    </row>
    <row r="22" spans="1:11" ht="25.5">
      <c r="A22" s="56" t="s">
        <v>132</v>
      </c>
      <c r="B22" s="57">
        <f>SUM(B19:B21)</f>
        <v>-7504166</v>
      </c>
      <c r="C22" s="58">
        <f aca="true" t="shared" si="3" ref="C22:K22">SUM(C19:C21)</f>
        <v>48442807</v>
      </c>
      <c r="D22" s="59">
        <f t="shared" si="3"/>
        <v>2375052</v>
      </c>
      <c r="E22" s="57">
        <f t="shared" si="3"/>
        <v>-548239738</v>
      </c>
      <c r="F22" s="58">
        <f t="shared" si="3"/>
        <v>-14485685</v>
      </c>
      <c r="G22" s="60">
        <f t="shared" si="3"/>
        <v>-14485685</v>
      </c>
      <c r="H22" s="61">
        <f t="shared" si="3"/>
        <v>6464286</v>
      </c>
      <c r="I22" s="57">
        <f t="shared" si="3"/>
        <v>63553391</v>
      </c>
      <c r="J22" s="58">
        <f t="shared" si="3"/>
        <v>10708561</v>
      </c>
      <c r="K22" s="60">
        <f t="shared" si="3"/>
        <v>37361272</v>
      </c>
    </row>
    <row r="23" spans="1:11" ht="13.5">
      <c r="A23" s="50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62" t="s">
        <v>32</v>
      </c>
      <c r="B24" s="39">
        <f>SUM(B22:B23)</f>
        <v>-7504166</v>
      </c>
      <c r="C24" s="40">
        <f aca="true" t="shared" si="4" ref="C24:K24">SUM(C22:C23)</f>
        <v>48442807</v>
      </c>
      <c r="D24" s="41">
        <f t="shared" si="4"/>
        <v>2375052</v>
      </c>
      <c r="E24" s="39">
        <f t="shared" si="4"/>
        <v>-548239738</v>
      </c>
      <c r="F24" s="40">
        <f t="shared" si="4"/>
        <v>-14485685</v>
      </c>
      <c r="G24" s="42">
        <f t="shared" si="4"/>
        <v>-14485685</v>
      </c>
      <c r="H24" s="43">
        <f t="shared" si="4"/>
        <v>6464286</v>
      </c>
      <c r="I24" s="39">
        <f t="shared" si="4"/>
        <v>63553391</v>
      </c>
      <c r="J24" s="40">
        <f t="shared" si="4"/>
        <v>10708561</v>
      </c>
      <c r="K24" s="42">
        <f t="shared" si="4"/>
        <v>37361272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64" t="s">
        <v>133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3.5">
      <c r="A27" s="33" t="s">
        <v>33</v>
      </c>
      <c r="B27" s="7">
        <v>34619297</v>
      </c>
      <c r="C27" s="7">
        <v>77195487</v>
      </c>
      <c r="D27" s="69">
        <v>770663471</v>
      </c>
      <c r="E27" s="70">
        <v>57361520</v>
      </c>
      <c r="F27" s="7">
        <v>20912609</v>
      </c>
      <c r="G27" s="71">
        <v>20912609</v>
      </c>
      <c r="H27" s="72">
        <v>24226265</v>
      </c>
      <c r="I27" s="70">
        <v>56703400</v>
      </c>
      <c r="J27" s="7">
        <v>33604600</v>
      </c>
      <c r="K27" s="71">
        <v>35370585</v>
      </c>
    </row>
    <row r="28" spans="1:11" ht="13.5">
      <c r="A28" s="73" t="s">
        <v>34</v>
      </c>
      <c r="B28" s="6">
        <v>34619297</v>
      </c>
      <c r="C28" s="6">
        <v>-32797225</v>
      </c>
      <c r="D28" s="23">
        <v>399586578</v>
      </c>
      <c r="E28" s="24">
        <v>35403000</v>
      </c>
      <c r="F28" s="6">
        <v>15698152</v>
      </c>
      <c r="G28" s="25">
        <v>15698152</v>
      </c>
      <c r="H28" s="26">
        <v>0</v>
      </c>
      <c r="I28" s="24">
        <v>45533400</v>
      </c>
      <c r="J28" s="6">
        <v>31931000</v>
      </c>
      <c r="K28" s="25">
        <v>33620000</v>
      </c>
    </row>
    <row r="29" spans="1:11" ht="13.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3.5">
      <c r="A30" s="22" t="s">
        <v>35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36</v>
      </c>
      <c r="B31" s="6">
        <v>0</v>
      </c>
      <c r="C31" s="6">
        <v>114342323</v>
      </c>
      <c r="D31" s="23">
        <v>341255135</v>
      </c>
      <c r="E31" s="24">
        <v>20958520</v>
      </c>
      <c r="F31" s="6">
        <v>5214457</v>
      </c>
      <c r="G31" s="25">
        <v>5214457</v>
      </c>
      <c r="H31" s="26">
        <v>0</v>
      </c>
      <c r="I31" s="24">
        <v>11170000</v>
      </c>
      <c r="J31" s="6">
        <v>1673600</v>
      </c>
      <c r="K31" s="25">
        <v>1750585</v>
      </c>
    </row>
    <row r="32" spans="1:11" ht="13.5">
      <c r="A32" s="33" t="s">
        <v>37</v>
      </c>
      <c r="B32" s="7">
        <f>SUM(B28:B31)</f>
        <v>34619297</v>
      </c>
      <c r="C32" s="7">
        <f aca="true" t="shared" si="5" ref="C32:K32">SUM(C28:C31)</f>
        <v>81545098</v>
      </c>
      <c r="D32" s="69">
        <f t="shared" si="5"/>
        <v>740841713</v>
      </c>
      <c r="E32" s="70">
        <f t="shared" si="5"/>
        <v>56361520</v>
      </c>
      <c r="F32" s="7">
        <f t="shared" si="5"/>
        <v>20912609</v>
      </c>
      <c r="G32" s="71">
        <f t="shared" si="5"/>
        <v>20912609</v>
      </c>
      <c r="H32" s="72">
        <f t="shared" si="5"/>
        <v>0</v>
      </c>
      <c r="I32" s="70">
        <f t="shared" si="5"/>
        <v>56703400</v>
      </c>
      <c r="J32" s="7">
        <f t="shared" si="5"/>
        <v>33604600</v>
      </c>
      <c r="K32" s="71">
        <f t="shared" si="5"/>
        <v>35370585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3.5">
      <c r="A34" s="64" t="s">
        <v>38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3.5">
      <c r="A35" s="22" t="s">
        <v>39</v>
      </c>
      <c r="B35" s="6">
        <v>56416234</v>
      </c>
      <c r="C35" s="6">
        <v>-26879929</v>
      </c>
      <c r="D35" s="23">
        <v>48492811</v>
      </c>
      <c r="E35" s="24">
        <v>69312778</v>
      </c>
      <c r="F35" s="6">
        <v>553406881</v>
      </c>
      <c r="G35" s="25">
        <v>553406881</v>
      </c>
      <c r="H35" s="26">
        <v>38902073</v>
      </c>
      <c r="I35" s="24">
        <v>338297985</v>
      </c>
      <c r="J35" s="6">
        <v>305723169</v>
      </c>
      <c r="K35" s="25">
        <v>317952096</v>
      </c>
    </row>
    <row r="36" spans="1:11" ht="13.5">
      <c r="A36" s="22" t="s">
        <v>40</v>
      </c>
      <c r="B36" s="6">
        <v>506370043</v>
      </c>
      <c r="C36" s="6">
        <v>71739845</v>
      </c>
      <c r="D36" s="23">
        <v>620567483</v>
      </c>
      <c r="E36" s="24">
        <v>57361520</v>
      </c>
      <c r="F36" s="6">
        <v>-214609581</v>
      </c>
      <c r="G36" s="25">
        <v>-214609581</v>
      </c>
      <c r="H36" s="26">
        <v>-6346394</v>
      </c>
      <c r="I36" s="24">
        <v>56703400</v>
      </c>
      <c r="J36" s="6">
        <v>33604600</v>
      </c>
      <c r="K36" s="25">
        <v>35370585</v>
      </c>
    </row>
    <row r="37" spans="1:11" ht="13.5">
      <c r="A37" s="22" t="s">
        <v>41</v>
      </c>
      <c r="B37" s="6">
        <v>60391772</v>
      </c>
      <c r="C37" s="6">
        <v>-5252454</v>
      </c>
      <c r="D37" s="23">
        <v>65411389</v>
      </c>
      <c r="E37" s="24">
        <v>114948677</v>
      </c>
      <c r="F37" s="6">
        <v>2666000</v>
      </c>
      <c r="G37" s="25">
        <v>2666000</v>
      </c>
      <c r="H37" s="26">
        <v>26091376</v>
      </c>
      <c r="I37" s="24">
        <v>-6850000</v>
      </c>
      <c r="J37" s="6">
        <v>0</v>
      </c>
      <c r="K37" s="25">
        <v>0</v>
      </c>
    </row>
    <row r="38" spans="1:11" ht="13.5">
      <c r="A38" s="22" t="s">
        <v>42</v>
      </c>
      <c r="B38" s="6">
        <v>19621274</v>
      </c>
      <c r="C38" s="6">
        <v>-680799</v>
      </c>
      <c r="D38" s="23">
        <v>28077294</v>
      </c>
      <c r="E38" s="24">
        <v>0</v>
      </c>
      <c r="F38" s="6">
        <v>0</v>
      </c>
      <c r="G38" s="25">
        <v>0</v>
      </c>
      <c r="H38" s="26">
        <v>0</v>
      </c>
      <c r="I38" s="24">
        <v>0</v>
      </c>
      <c r="J38" s="6">
        <v>0</v>
      </c>
      <c r="K38" s="25">
        <v>0</v>
      </c>
    </row>
    <row r="39" spans="1:11" ht="13.5">
      <c r="A39" s="22" t="s">
        <v>43</v>
      </c>
      <c r="B39" s="6">
        <v>482773231</v>
      </c>
      <c r="C39" s="6">
        <v>2350362</v>
      </c>
      <c r="D39" s="23">
        <v>573196559</v>
      </c>
      <c r="E39" s="24">
        <v>559965359</v>
      </c>
      <c r="F39" s="6">
        <v>0</v>
      </c>
      <c r="G39" s="25">
        <v>0</v>
      </c>
      <c r="H39" s="26">
        <v>17</v>
      </c>
      <c r="I39" s="24">
        <v>338297994</v>
      </c>
      <c r="J39" s="6">
        <v>328619208</v>
      </c>
      <c r="K39" s="25">
        <v>315961409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64" t="s">
        <v>44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3.5">
      <c r="A42" s="22" t="s">
        <v>45</v>
      </c>
      <c r="B42" s="6">
        <v>22958334</v>
      </c>
      <c r="C42" s="6">
        <v>-12154348</v>
      </c>
      <c r="D42" s="23">
        <v>4472215</v>
      </c>
      <c r="E42" s="24">
        <v>0</v>
      </c>
      <c r="F42" s="6">
        <v>318668226</v>
      </c>
      <c r="G42" s="25">
        <v>318668226</v>
      </c>
      <c r="H42" s="26">
        <v>28813260</v>
      </c>
      <c r="I42" s="24">
        <v>338297985</v>
      </c>
      <c r="J42" s="6">
        <v>305723169</v>
      </c>
      <c r="K42" s="25">
        <v>317952096</v>
      </c>
    </row>
    <row r="43" spans="1:11" ht="13.5">
      <c r="A43" s="22" t="s">
        <v>46</v>
      </c>
      <c r="B43" s="6">
        <v>-35622030</v>
      </c>
      <c r="C43" s="6">
        <v>0</v>
      </c>
      <c r="D43" s="23">
        <v>0</v>
      </c>
      <c r="E43" s="24">
        <v>0</v>
      </c>
      <c r="F43" s="6">
        <v>0</v>
      </c>
      <c r="G43" s="25">
        <v>0</v>
      </c>
      <c r="H43" s="26">
        <v>0</v>
      </c>
      <c r="I43" s="24">
        <v>0</v>
      </c>
      <c r="J43" s="6">
        <v>0</v>
      </c>
      <c r="K43" s="25">
        <v>0</v>
      </c>
    </row>
    <row r="44" spans="1:11" ht="13.5">
      <c r="A44" s="22" t="s">
        <v>47</v>
      </c>
      <c r="B44" s="6">
        <v>-18033114</v>
      </c>
      <c r="C44" s="6">
        <v>-20661</v>
      </c>
      <c r="D44" s="23">
        <v>3626042</v>
      </c>
      <c r="E44" s="24">
        <v>-3605381</v>
      </c>
      <c r="F44" s="6">
        <v>2666000</v>
      </c>
      <c r="G44" s="25">
        <v>2666000</v>
      </c>
      <c r="H44" s="26">
        <v>3154</v>
      </c>
      <c r="I44" s="24">
        <v>0</v>
      </c>
      <c r="J44" s="6">
        <v>0</v>
      </c>
      <c r="K44" s="25">
        <v>0</v>
      </c>
    </row>
    <row r="45" spans="1:11" ht="13.5">
      <c r="A45" s="33" t="s">
        <v>48</v>
      </c>
      <c r="B45" s="7">
        <v>11975583</v>
      </c>
      <c r="C45" s="7">
        <v>-12175009</v>
      </c>
      <c r="D45" s="69">
        <v>8098257</v>
      </c>
      <c r="E45" s="70">
        <v>-3605381</v>
      </c>
      <c r="F45" s="7">
        <v>321334226</v>
      </c>
      <c r="G45" s="71">
        <v>321334226</v>
      </c>
      <c r="H45" s="72">
        <v>28813260</v>
      </c>
      <c r="I45" s="70">
        <v>338297985</v>
      </c>
      <c r="J45" s="7">
        <v>305723169</v>
      </c>
      <c r="K45" s="71">
        <v>317952096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64" t="s">
        <v>49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3.5">
      <c r="A48" s="22" t="s">
        <v>50</v>
      </c>
      <c r="B48" s="6">
        <v>11975583</v>
      </c>
      <c r="C48" s="6">
        <v>-21239576</v>
      </c>
      <c r="D48" s="23">
        <v>17787374</v>
      </c>
      <c r="E48" s="24">
        <v>59016000</v>
      </c>
      <c r="F48" s="6">
        <v>320614226</v>
      </c>
      <c r="G48" s="25">
        <v>320614226</v>
      </c>
      <c r="H48" s="26">
        <v>27514940</v>
      </c>
      <c r="I48" s="24">
        <v>338297985</v>
      </c>
      <c r="J48" s="6">
        <v>305723169</v>
      </c>
      <c r="K48" s="25">
        <v>317952096</v>
      </c>
    </row>
    <row r="49" spans="1:11" ht="13.5">
      <c r="A49" s="22" t="s">
        <v>51</v>
      </c>
      <c r="B49" s="6">
        <f>+B75</f>
        <v>267319.7395036444</v>
      </c>
      <c r="C49" s="6">
        <f aca="true" t="shared" si="6" ref="C49:K49">+C75</f>
        <v>-5469394.963073859</v>
      </c>
      <c r="D49" s="23">
        <f t="shared" si="6"/>
        <v>60893211</v>
      </c>
      <c r="E49" s="24">
        <f t="shared" si="6"/>
        <v>114948677</v>
      </c>
      <c r="F49" s="6">
        <f t="shared" si="6"/>
        <v>0</v>
      </c>
      <c r="G49" s="25">
        <f t="shared" si="6"/>
        <v>0</v>
      </c>
      <c r="H49" s="26">
        <f t="shared" si="6"/>
        <v>25147842.02318275</v>
      </c>
      <c r="I49" s="24">
        <f t="shared" si="6"/>
        <v>5750000</v>
      </c>
      <c r="J49" s="6">
        <f t="shared" si="6"/>
        <v>0</v>
      </c>
      <c r="K49" s="25">
        <f t="shared" si="6"/>
        <v>0</v>
      </c>
    </row>
    <row r="50" spans="1:11" ht="13.5">
      <c r="A50" s="33" t="s">
        <v>52</v>
      </c>
      <c r="B50" s="7">
        <f>+B48-B49</f>
        <v>11708263.260496356</v>
      </c>
      <c r="C50" s="7">
        <f aca="true" t="shared" si="7" ref="C50:K50">+C48-C49</f>
        <v>-15770181.036926141</v>
      </c>
      <c r="D50" s="69">
        <f t="shared" si="7"/>
        <v>-43105837</v>
      </c>
      <c r="E50" s="70">
        <f t="shared" si="7"/>
        <v>-55932677</v>
      </c>
      <c r="F50" s="7">
        <f t="shared" si="7"/>
        <v>320614226</v>
      </c>
      <c r="G50" s="71">
        <f t="shared" si="7"/>
        <v>320614226</v>
      </c>
      <c r="H50" s="72">
        <f t="shared" si="7"/>
        <v>2367097.9768172503</v>
      </c>
      <c r="I50" s="70">
        <f t="shared" si="7"/>
        <v>332547985</v>
      </c>
      <c r="J50" s="7">
        <f t="shared" si="7"/>
        <v>305723169</v>
      </c>
      <c r="K50" s="71">
        <f t="shared" si="7"/>
        <v>317952096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3.5">
      <c r="A52" s="64" t="s">
        <v>53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54</v>
      </c>
      <c r="B53" s="6">
        <v>454901894</v>
      </c>
      <c r="C53" s="6">
        <v>96663321</v>
      </c>
      <c r="D53" s="23">
        <v>605278669</v>
      </c>
      <c r="E53" s="24">
        <v>41804520</v>
      </c>
      <c r="F53" s="6">
        <v>-214609581</v>
      </c>
      <c r="G53" s="25">
        <v>-214609581</v>
      </c>
      <c r="H53" s="26">
        <v>-6346394</v>
      </c>
      <c r="I53" s="24">
        <v>56703400</v>
      </c>
      <c r="J53" s="6">
        <v>33604600</v>
      </c>
      <c r="K53" s="25">
        <v>35370585</v>
      </c>
    </row>
    <row r="54" spans="1:11" ht="13.5">
      <c r="A54" s="22" t="s">
        <v>55</v>
      </c>
      <c r="B54" s="6">
        <v>26154496</v>
      </c>
      <c r="C54" s="6">
        <v>0</v>
      </c>
      <c r="D54" s="23">
        <v>29526025</v>
      </c>
      <c r="E54" s="24">
        <v>28453964</v>
      </c>
      <c r="F54" s="6">
        <v>37109024</v>
      </c>
      <c r="G54" s="25">
        <v>37109024</v>
      </c>
      <c r="H54" s="26">
        <v>30572652</v>
      </c>
      <c r="I54" s="24">
        <v>33747373</v>
      </c>
      <c r="J54" s="6">
        <v>35299752</v>
      </c>
      <c r="K54" s="25">
        <v>36923541</v>
      </c>
    </row>
    <row r="55" spans="1:11" ht="13.5">
      <c r="A55" s="22" t="s">
        <v>56</v>
      </c>
      <c r="B55" s="6">
        <v>0</v>
      </c>
      <c r="C55" s="6">
        <v>19692016</v>
      </c>
      <c r="D55" s="23">
        <v>658718160</v>
      </c>
      <c r="E55" s="24">
        <v>5601000</v>
      </c>
      <c r="F55" s="6">
        <v>4303267</v>
      </c>
      <c r="G55" s="25">
        <v>4303267</v>
      </c>
      <c r="H55" s="26">
        <v>5340854</v>
      </c>
      <c r="I55" s="24">
        <v>8750000</v>
      </c>
      <c r="J55" s="6">
        <v>0</v>
      </c>
      <c r="K55" s="25">
        <v>0</v>
      </c>
    </row>
    <row r="56" spans="1:11" ht="13.5">
      <c r="A56" s="22" t="s">
        <v>57</v>
      </c>
      <c r="B56" s="6">
        <v>0</v>
      </c>
      <c r="C56" s="6">
        <v>-2108750</v>
      </c>
      <c r="D56" s="23">
        <v>4530879</v>
      </c>
      <c r="E56" s="24">
        <v>6181898</v>
      </c>
      <c r="F56" s="6">
        <v>4889853</v>
      </c>
      <c r="G56" s="25">
        <v>4889853</v>
      </c>
      <c r="H56" s="26">
        <v>4812906</v>
      </c>
      <c r="I56" s="24">
        <v>8538340</v>
      </c>
      <c r="J56" s="6">
        <v>8149743</v>
      </c>
      <c r="K56" s="25">
        <v>8524633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3.5">
      <c r="A58" s="64" t="s">
        <v>58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3.5">
      <c r="A59" s="90" t="s">
        <v>59</v>
      </c>
      <c r="B59" s="6">
        <v>1800000</v>
      </c>
      <c r="C59" s="6">
        <v>1800000</v>
      </c>
      <c r="D59" s="23">
        <v>1800000</v>
      </c>
      <c r="E59" s="24">
        <v>2312960</v>
      </c>
      <c r="F59" s="6">
        <v>2312960</v>
      </c>
      <c r="G59" s="25">
        <v>2312960</v>
      </c>
      <c r="H59" s="26">
        <v>2312960</v>
      </c>
      <c r="I59" s="24">
        <v>3497174</v>
      </c>
      <c r="J59" s="6">
        <v>3665038</v>
      </c>
      <c r="K59" s="25">
        <v>3840960</v>
      </c>
    </row>
    <row r="60" spans="1:11" ht="13.5">
      <c r="A60" s="90" t="s">
        <v>60</v>
      </c>
      <c r="B60" s="6">
        <v>0</v>
      </c>
      <c r="C60" s="6">
        <v>0</v>
      </c>
      <c r="D60" s="23">
        <v>10189002</v>
      </c>
      <c r="E60" s="24">
        <v>17497095</v>
      </c>
      <c r="F60" s="6">
        <v>17497096</v>
      </c>
      <c r="G60" s="25">
        <v>17497096</v>
      </c>
      <c r="H60" s="26">
        <v>17497097</v>
      </c>
      <c r="I60" s="24">
        <v>13675989</v>
      </c>
      <c r="J60" s="6">
        <v>14305084</v>
      </c>
      <c r="K60" s="25">
        <v>14963118</v>
      </c>
    </row>
    <row r="61" spans="1:11" ht="13.5">
      <c r="A61" s="91" t="s">
        <v>61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3.5">
      <c r="A62" s="96" t="s">
        <v>62</v>
      </c>
      <c r="B62" s="97">
        <v>0</v>
      </c>
      <c r="C62" s="98">
        <v>0</v>
      </c>
      <c r="D62" s="99">
        <v>0</v>
      </c>
      <c r="E62" s="97">
        <v>0</v>
      </c>
      <c r="F62" s="98">
        <v>0</v>
      </c>
      <c r="G62" s="99">
        <v>0</v>
      </c>
      <c r="H62" s="100">
        <v>0</v>
      </c>
      <c r="I62" s="97">
        <v>0</v>
      </c>
      <c r="J62" s="98">
        <v>0</v>
      </c>
      <c r="K62" s="99">
        <v>0</v>
      </c>
    </row>
    <row r="63" spans="1:11" ht="13.5">
      <c r="A63" s="96" t="s">
        <v>63</v>
      </c>
      <c r="B63" s="97">
        <v>2756</v>
      </c>
      <c r="C63" s="98">
        <v>2756</v>
      </c>
      <c r="D63" s="99">
        <v>2756</v>
      </c>
      <c r="E63" s="97">
        <v>2756</v>
      </c>
      <c r="F63" s="98">
        <v>2756</v>
      </c>
      <c r="G63" s="99">
        <v>2756</v>
      </c>
      <c r="H63" s="100">
        <v>2756</v>
      </c>
      <c r="I63" s="97">
        <v>2756</v>
      </c>
      <c r="J63" s="98">
        <v>2756</v>
      </c>
      <c r="K63" s="99">
        <v>2756</v>
      </c>
    </row>
    <row r="64" spans="1:11" ht="13.5">
      <c r="A64" s="96" t="s">
        <v>64</v>
      </c>
      <c r="B64" s="97">
        <v>15907</v>
      </c>
      <c r="C64" s="98">
        <v>15907</v>
      </c>
      <c r="D64" s="99">
        <v>15907</v>
      </c>
      <c r="E64" s="97">
        <v>15907</v>
      </c>
      <c r="F64" s="98">
        <v>15907</v>
      </c>
      <c r="G64" s="99">
        <v>15907</v>
      </c>
      <c r="H64" s="100">
        <v>15907</v>
      </c>
      <c r="I64" s="97">
        <v>15907</v>
      </c>
      <c r="J64" s="98">
        <v>15907</v>
      </c>
      <c r="K64" s="99">
        <v>15907</v>
      </c>
    </row>
    <row r="65" spans="1:11" ht="13.5">
      <c r="A65" s="96" t="s">
        <v>65</v>
      </c>
      <c r="B65" s="97">
        <v>20488</v>
      </c>
      <c r="C65" s="98">
        <v>20488</v>
      </c>
      <c r="D65" s="99">
        <v>20488</v>
      </c>
      <c r="E65" s="97">
        <v>20488</v>
      </c>
      <c r="F65" s="98">
        <v>20488</v>
      </c>
      <c r="G65" s="99">
        <v>20488</v>
      </c>
      <c r="H65" s="100">
        <v>20488</v>
      </c>
      <c r="I65" s="97">
        <v>20488</v>
      </c>
      <c r="J65" s="98">
        <v>20488</v>
      </c>
      <c r="K65" s="99">
        <v>20488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3.5">
      <c r="A67" s="105"/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3.5">
      <c r="A68" s="107"/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3.5">
      <c r="A69" s="108"/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3.5" hidden="1">
      <c r="A70" s="4" t="s">
        <v>134</v>
      </c>
      <c r="B70" s="5">
        <f>IF(ISERROR(B71/B72),0,(B71/B72))</f>
        <v>0.8921034576336313</v>
      </c>
      <c r="C70" s="5">
        <f aca="true" t="shared" si="8" ref="C70:K70">IF(ISERROR(C71/C72),0,(C71/C72))</f>
        <v>-0.11830923212712507</v>
      </c>
      <c r="D70" s="5">
        <f t="shared" si="8"/>
        <v>0</v>
      </c>
      <c r="E70" s="5">
        <f t="shared" si="8"/>
        <v>0</v>
      </c>
      <c r="F70" s="5">
        <f t="shared" si="8"/>
        <v>0</v>
      </c>
      <c r="G70" s="5">
        <f t="shared" si="8"/>
        <v>0</v>
      </c>
      <c r="H70" s="5">
        <f t="shared" si="8"/>
        <v>0.08973118659624905</v>
      </c>
      <c r="I70" s="5">
        <f t="shared" si="8"/>
        <v>0</v>
      </c>
      <c r="J70" s="5">
        <f t="shared" si="8"/>
        <v>0</v>
      </c>
      <c r="K70" s="5">
        <f t="shared" si="8"/>
        <v>0</v>
      </c>
    </row>
    <row r="71" spans="1:11" ht="12.75" hidden="1">
      <c r="A71" s="2" t="s">
        <v>135</v>
      </c>
      <c r="B71" s="2">
        <f>+B83</f>
        <v>108005623</v>
      </c>
      <c r="C71" s="2">
        <f aca="true" t="shared" si="9" ref="C71:K71">+C83</f>
        <v>-12154348</v>
      </c>
      <c r="D71" s="2">
        <f t="shared" si="9"/>
        <v>0</v>
      </c>
      <c r="E71" s="2">
        <f t="shared" si="9"/>
        <v>0</v>
      </c>
      <c r="F71" s="2">
        <f t="shared" si="9"/>
        <v>0</v>
      </c>
      <c r="G71" s="2">
        <f t="shared" si="9"/>
        <v>0</v>
      </c>
      <c r="H71" s="2">
        <f t="shared" si="9"/>
        <v>12358466</v>
      </c>
      <c r="I71" s="2">
        <f t="shared" si="9"/>
        <v>0</v>
      </c>
      <c r="J71" s="2">
        <f t="shared" si="9"/>
        <v>0</v>
      </c>
      <c r="K71" s="2">
        <f t="shared" si="9"/>
        <v>0</v>
      </c>
    </row>
    <row r="72" spans="1:11" ht="12.75" hidden="1">
      <c r="A72" s="2" t="s">
        <v>136</v>
      </c>
      <c r="B72" s="2">
        <f>+B77</f>
        <v>121068495</v>
      </c>
      <c r="C72" s="2">
        <f aca="true" t="shared" si="10" ref="C72:K72">+C77</f>
        <v>102733724</v>
      </c>
      <c r="D72" s="2">
        <f t="shared" si="10"/>
        <v>151074245</v>
      </c>
      <c r="E72" s="2">
        <f t="shared" si="10"/>
        <v>161845449</v>
      </c>
      <c r="F72" s="2">
        <f t="shared" si="10"/>
        <v>159321513</v>
      </c>
      <c r="G72" s="2">
        <f t="shared" si="10"/>
        <v>159321513</v>
      </c>
      <c r="H72" s="2">
        <f t="shared" si="10"/>
        <v>137727656</v>
      </c>
      <c r="I72" s="2">
        <f t="shared" si="10"/>
        <v>150038357</v>
      </c>
      <c r="J72" s="2">
        <f t="shared" si="10"/>
        <v>149118442</v>
      </c>
      <c r="K72" s="2">
        <f t="shared" si="10"/>
        <v>159697550</v>
      </c>
    </row>
    <row r="73" spans="1:11" ht="12.75" hidden="1">
      <c r="A73" s="2" t="s">
        <v>137</v>
      </c>
      <c r="B73" s="2">
        <f>+B74</f>
        <v>-23948834.50000001</v>
      </c>
      <c r="C73" s="2">
        <f aca="true" t="shared" si="11" ref="C73:K73">+(C78+C80+C81+C82)-(B78+B80+B81+B82)</f>
        <v>-45021300</v>
      </c>
      <c r="D73" s="2">
        <f t="shared" si="11"/>
        <v>31405852</v>
      </c>
      <c r="E73" s="2">
        <f t="shared" si="11"/>
        <v>-18601789</v>
      </c>
      <c r="F73" s="2">
        <f>+(F78+F80+F81+F82)-(D78+D80+D81+D82)</f>
        <v>201394088</v>
      </c>
      <c r="G73" s="2">
        <f>+(G78+G80+G81+G82)-(D78+D80+D81+D82)</f>
        <v>201394088</v>
      </c>
      <c r="H73" s="2">
        <f>+(H78+H80+H81+H82)-(D78+D80+D81+D82)</f>
        <v>-18348300</v>
      </c>
      <c r="I73" s="2">
        <f>+(I78+I80+I81+I82)-(E78+E80+E81+E82)</f>
        <v>-10296778</v>
      </c>
      <c r="J73" s="2">
        <f t="shared" si="11"/>
        <v>0</v>
      </c>
      <c r="K73" s="2">
        <f t="shared" si="11"/>
        <v>0</v>
      </c>
    </row>
    <row r="74" spans="1:11" ht="12.75" hidden="1">
      <c r="A74" s="2" t="s">
        <v>138</v>
      </c>
      <c r="B74" s="2">
        <f>+TREND(C74:E74)</f>
        <v>-23948834.50000001</v>
      </c>
      <c r="C74" s="2">
        <f>+C73</f>
        <v>-45021300</v>
      </c>
      <c r="D74" s="2">
        <f aca="true" t="shared" si="12" ref="D74:K74">+D73</f>
        <v>31405852</v>
      </c>
      <c r="E74" s="2">
        <f t="shared" si="12"/>
        <v>-18601789</v>
      </c>
      <c r="F74" s="2">
        <f t="shared" si="12"/>
        <v>201394088</v>
      </c>
      <c r="G74" s="2">
        <f t="shared" si="12"/>
        <v>201394088</v>
      </c>
      <c r="H74" s="2">
        <f t="shared" si="12"/>
        <v>-18348300</v>
      </c>
      <c r="I74" s="2">
        <f t="shared" si="12"/>
        <v>-10296778</v>
      </c>
      <c r="J74" s="2">
        <f t="shared" si="12"/>
        <v>0</v>
      </c>
      <c r="K74" s="2">
        <f t="shared" si="12"/>
        <v>0</v>
      </c>
    </row>
    <row r="75" spans="1:11" ht="12.75" hidden="1">
      <c r="A75" s="2" t="s">
        <v>139</v>
      </c>
      <c r="B75" s="2">
        <f>+B84-(((B80+B81+B78)*B70)-B79)</f>
        <v>267319.7395036444</v>
      </c>
      <c r="C75" s="2">
        <f aca="true" t="shared" si="13" ref="C75:K75">+C84-(((C80+C81+C78)*C70)-C79)</f>
        <v>-5469394.963073859</v>
      </c>
      <c r="D75" s="2">
        <f t="shared" si="13"/>
        <v>60893211</v>
      </c>
      <c r="E75" s="2">
        <f t="shared" si="13"/>
        <v>114948677</v>
      </c>
      <c r="F75" s="2">
        <f t="shared" si="13"/>
        <v>0</v>
      </c>
      <c r="G75" s="2">
        <f t="shared" si="13"/>
        <v>0</v>
      </c>
      <c r="H75" s="2">
        <f t="shared" si="13"/>
        <v>25147842.02318275</v>
      </c>
      <c r="I75" s="2">
        <f t="shared" si="13"/>
        <v>5750000</v>
      </c>
      <c r="J75" s="2">
        <f t="shared" si="13"/>
        <v>0</v>
      </c>
      <c r="K75" s="2">
        <f t="shared" si="13"/>
        <v>0</v>
      </c>
    </row>
    <row r="76" spans="1:11" ht="12.75" hidden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2.75" hidden="1">
      <c r="A77" s="1" t="s">
        <v>66</v>
      </c>
      <c r="B77" s="3">
        <v>121068495</v>
      </c>
      <c r="C77" s="3">
        <v>102733724</v>
      </c>
      <c r="D77" s="3">
        <v>151074245</v>
      </c>
      <c r="E77" s="3">
        <v>161845449</v>
      </c>
      <c r="F77" s="3">
        <v>159321513</v>
      </c>
      <c r="G77" s="3">
        <v>159321513</v>
      </c>
      <c r="H77" s="3">
        <v>137727656</v>
      </c>
      <c r="I77" s="3">
        <v>150038357</v>
      </c>
      <c r="J77" s="3">
        <v>149118442</v>
      </c>
      <c r="K77" s="3">
        <v>159697550</v>
      </c>
    </row>
    <row r="78" spans="1:11" ht="12.75" hidden="1">
      <c r="A78" s="1" t="s">
        <v>67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2.75" hidden="1">
      <c r="A79" s="1" t="s">
        <v>68</v>
      </c>
      <c r="B79" s="3">
        <v>35903404</v>
      </c>
      <c r="C79" s="3">
        <v>-5172760</v>
      </c>
      <c r="D79" s="3">
        <v>60893211</v>
      </c>
      <c r="E79" s="3">
        <v>114948677</v>
      </c>
      <c r="F79" s="3">
        <v>0</v>
      </c>
      <c r="G79" s="3">
        <v>0</v>
      </c>
      <c r="H79" s="3">
        <v>26094530</v>
      </c>
      <c r="I79" s="3">
        <v>5750000</v>
      </c>
      <c r="J79" s="3">
        <v>0</v>
      </c>
      <c r="K79" s="3">
        <v>0</v>
      </c>
    </row>
    <row r="80" spans="1:11" ht="12.75" hidden="1">
      <c r="A80" s="1" t="s">
        <v>69</v>
      </c>
      <c r="B80" s="3">
        <v>0</v>
      </c>
      <c r="C80" s="3">
        <v>3420137</v>
      </c>
      <c r="D80" s="3">
        <v>32028099</v>
      </c>
      <c r="E80" s="3">
        <v>10296778</v>
      </c>
      <c r="F80" s="3">
        <v>230292655</v>
      </c>
      <c r="G80" s="3">
        <v>230292655</v>
      </c>
      <c r="H80" s="3">
        <v>12550294</v>
      </c>
      <c r="I80" s="3">
        <v>0</v>
      </c>
      <c r="J80" s="3">
        <v>0</v>
      </c>
      <c r="K80" s="3">
        <v>0</v>
      </c>
    </row>
    <row r="81" spans="1:11" ht="12.75" hidden="1">
      <c r="A81" s="1" t="s">
        <v>70</v>
      </c>
      <c r="B81" s="3">
        <v>39946134</v>
      </c>
      <c r="C81" s="3">
        <v>-5927422</v>
      </c>
      <c r="D81" s="3">
        <v>-3129532</v>
      </c>
      <c r="E81" s="3">
        <v>0</v>
      </c>
      <c r="F81" s="3">
        <v>0</v>
      </c>
      <c r="G81" s="3">
        <v>0</v>
      </c>
      <c r="H81" s="3">
        <v>-2000027</v>
      </c>
      <c r="I81" s="3">
        <v>0</v>
      </c>
      <c r="J81" s="3">
        <v>0</v>
      </c>
      <c r="K81" s="3">
        <v>0</v>
      </c>
    </row>
    <row r="82" spans="1:11" ht="12.75" hidden="1">
      <c r="A82" s="1" t="s">
        <v>71</v>
      </c>
      <c r="B82" s="3">
        <v>2567881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2.75" hidden="1">
      <c r="A83" s="1" t="s">
        <v>72</v>
      </c>
      <c r="B83" s="3">
        <v>108005623</v>
      </c>
      <c r="C83" s="3">
        <v>-12154348</v>
      </c>
      <c r="D83" s="3">
        <v>0</v>
      </c>
      <c r="E83" s="3">
        <v>0</v>
      </c>
      <c r="F83" s="3">
        <v>0</v>
      </c>
      <c r="G83" s="3">
        <v>0</v>
      </c>
      <c r="H83" s="3">
        <v>12358466</v>
      </c>
      <c r="I83" s="3">
        <v>0</v>
      </c>
      <c r="J83" s="3">
        <v>0</v>
      </c>
      <c r="K83" s="3">
        <v>0</v>
      </c>
    </row>
    <row r="84" spans="1:11" ht="12.75" hidden="1">
      <c r="A84" s="1" t="s">
        <v>73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</row>
    <row r="85" spans="1:11" ht="12.75" hidden="1">
      <c r="A85" s="1" t="s">
        <v>74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" customHeight="1">
      <c r="A1" s="109" t="s">
        <v>96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9</v>
      </c>
      <c r="D3" s="15" t="s">
        <v>9</v>
      </c>
      <c r="E3" s="13" t="s">
        <v>10</v>
      </c>
      <c r="F3" s="14" t="s">
        <v>11</v>
      </c>
      <c r="G3" s="15" t="s">
        <v>12</v>
      </c>
      <c r="H3" s="16" t="s">
        <v>13</v>
      </c>
      <c r="I3" s="13" t="s">
        <v>14</v>
      </c>
      <c r="J3" s="14" t="s">
        <v>15</v>
      </c>
      <c r="K3" s="15" t="s">
        <v>16</v>
      </c>
    </row>
    <row r="4" spans="1:11" ht="13.5">
      <c r="A4" s="17" t="s">
        <v>17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18</v>
      </c>
      <c r="B5" s="6">
        <v>0</v>
      </c>
      <c r="C5" s="6">
        <v>0</v>
      </c>
      <c r="D5" s="23">
        <v>0</v>
      </c>
      <c r="E5" s="24">
        <v>0</v>
      </c>
      <c r="F5" s="6">
        <v>0</v>
      </c>
      <c r="G5" s="25">
        <v>0</v>
      </c>
      <c r="H5" s="26">
        <v>0</v>
      </c>
      <c r="I5" s="24">
        <v>0</v>
      </c>
      <c r="J5" s="6">
        <v>0</v>
      </c>
      <c r="K5" s="25">
        <v>0</v>
      </c>
    </row>
    <row r="6" spans="1:11" ht="13.5">
      <c r="A6" s="22" t="s">
        <v>19</v>
      </c>
      <c r="B6" s="6">
        <v>44106674</v>
      </c>
      <c r="C6" s="6">
        <v>51503273</v>
      </c>
      <c r="D6" s="23">
        <v>62418462</v>
      </c>
      <c r="E6" s="24">
        <v>64960465</v>
      </c>
      <c r="F6" s="6">
        <v>64960460</v>
      </c>
      <c r="G6" s="25">
        <v>64960460</v>
      </c>
      <c r="H6" s="26">
        <v>86069794</v>
      </c>
      <c r="I6" s="24">
        <v>67883681</v>
      </c>
      <c r="J6" s="6">
        <v>71006330</v>
      </c>
      <c r="K6" s="25">
        <v>74272621</v>
      </c>
    </row>
    <row r="7" spans="1:11" ht="13.5">
      <c r="A7" s="22" t="s">
        <v>20</v>
      </c>
      <c r="B7" s="6">
        <v>12920588</v>
      </c>
      <c r="C7" s="6">
        <v>16934290</v>
      </c>
      <c r="D7" s="23">
        <v>11907865</v>
      </c>
      <c r="E7" s="24">
        <v>17000000</v>
      </c>
      <c r="F7" s="6">
        <v>10000000</v>
      </c>
      <c r="G7" s="25">
        <v>10000000</v>
      </c>
      <c r="H7" s="26">
        <v>3864847</v>
      </c>
      <c r="I7" s="24">
        <v>9000000</v>
      </c>
      <c r="J7" s="6">
        <v>9414000</v>
      </c>
      <c r="K7" s="25">
        <v>9847044</v>
      </c>
    </row>
    <row r="8" spans="1:11" ht="13.5">
      <c r="A8" s="22" t="s">
        <v>21</v>
      </c>
      <c r="B8" s="6">
        <v>288767821</v>
      </c>
      <c r="C8" s="6">
        <v>295614965</v>
      </c>
      <c r="D8" s="23">
        <v>332710701</v>
      </c>
      <c r="E8" s="24">
        <v>362585328</v>
      </c>
      <c r="F8" s="6">
        <v>364559528</v>
      </c>
      <c r="G8" s="25">
        <v>364559528</v>
      </c>
      <c r="H8" s="26">
        <v>212771386</v>
      </c>
      <c r="I8" s="24">
        <v>393154000</v>
      </c>
      <c r="J8" s="6">
        <v>421760391</v>
      </c>
      <c r="K8" s="25">
        <v>456519823</v>
      </c>
    </row>
    <row r="9" spans="1:11" ht="13.5">
      <c r="A9" s="22" t="s">
        <v>22</v>
      </c>
      <c r="B9" s="6">
        <v>19183550</v>
      </c>
      <c r="C9" s="6">
        <v>17464067</v>
      </c>
      <c r="D9" s="23">
        <v>23285469</v>
      </c>
      <c r="E9" s="24">
        <v>16107961</v>
      </c>
      <c r="F9" s="6">
        <v>17417025</v>
      </c>
      <c r="G9" s="25">
        <v>17417025</v>
      </c>
      <c r="H9" s="26">
        <v>27821414</v>
      </c>
      <c r="I9" s="24">
        <v>17993500</v>
      </c>
      <c r="J9" s="6">
        <v>18823451</v>
      </c>
      <c r="K9" s="25">
        <v>19686976</v>
      </c>
    </row>
    <row r="10" spans="1:11" ht="25.5">
      <c r="A10" s="27" t="s">
        <v>129</v>
      </c>
      <c r="B10" s="28">
        <f>SUM(B5:B9)</f>
        <v>364978633</v>
      </c>
      <c r="C10" s="29">
        <f aca="true" t="shared" si="0" ref="C10:K10">SUM(C5:C9)</f>
        <v>381516595</v>
      </c>
      <c r="D10" s="30">
        <f t="shared" si="0"/>
        <v>430322497</v>
      </c>
      <c r="E10" s="28">
        <f t="shared" si="0"/>
        <v>460653754</v>
      </c>
      <c r="F10" s="29">
        <f t="shared" si="0"/>
        <v>456937013</v>
      </c>
      <c r="G10" s="31">
        <f t="shared" si="0"/>
        <v>456937013</v>
      </c>
      <c r="H10" s="32">
        <f t="shared" si="0"/>
        <v>330527441</v>
      </c>
      <c r="I10" s="28">
        <f t="shared" si="0"/>
        <v>488031181</v>
      </c>
      <c r="J10" s="29">
        <f t="shared" si="0"/>
        <v>521004172</v>
      </c>
      <c r="K10" s="31">
        <f t="shared" si="0"/>
        <v>560326464</v>
      </c>
    </row>
    <row r="11" spans="1:11" ht="13.5">
      <c r="A11" s="22" t="s">
        <v>23</v>
      </c>
      <c r="B11" s="6">
        <v>113168578</v>
      </c>
      <c r="C11" s="6">
        <v>127890209</v>
      </c>
      <c r="D11" s="23">
        <v>144270589</v>
      </c>
      <c r="E11" s="24">
        <v>153742937</v>
      </c>
      <c r="F11" s="6">
        <v>170963552</v>
      </c>
      <c r="G11" s="25">
        <v>170963552</v>
      </c>
      <c r="H11" s="26">
        <v>151353901</v>
      </c>
      <c r="I11" s="24">
        <v>176344762</v>
      </c>
      <c r="J11" s="6">
        <v>246885970</v>
      </c>
      <c r="K11" s="25">
        <v>256989366</v>
      </c>
    </row>
    <row r="12" spans="1:11" ht="13.5">
      <c r="A12" s="22" t="s">
        <v>24</v>
      </c>
      <c r="B12" s="6">
        <v>3242009</v>
      </c>
      <c r="C12" s="6">
        <v>4943488</v>
      </c>
      <c r="D12" s="23">
        <v>6387752</v>
      </c>
      <c r="E12" s="24">
        <v>5507223</v>
      </c>
      <c r="F12" s="6">
        <v>5911195</v>
      </c>
      <c r="G12" s="25">
        <v>5911195</v>
      </c>
      <c r="H12" s="26">
        <v>5434788</v>
      </c>
      <c r="I12" s="24">
        <v>8478328</v>
      </c>
      <c r="J12" s="6">
        <v>8923931</v>
      </c>
      <c r="K12" s="25">
        <v>9396584</v>
      </c>
    </row>
    <row r="13" spans="1:11" ht="13.5">
      <c r="A13" s="22" t="s">
        <v>130</v>
      </c>
      <c r="B13" s="6">
        <v>78063885</v>
      </c>
      <c r="C13" s="6">
        <v>67816482</v>
      </c>
      <c r="D13" s="23">
        <v>94331424</v>
      </c>
      <c r="E13" s="24">
        <v>44147630</v>
      </c>
      <c r="F13" s="6">
        <v>48399019</v>
      </c>
      <c r="G13" s="25">
        <v>48399019</v>
      </c>
      <c r="H13" s="26">
        <v>-11723790</v>
      </c>
      <c r="I13" s="24">
        <v>45009439</v>
      </c>
      <c r="J13" s="6">
        <v>46904087</v>
      </c>
      <c r="K13" s="25">
        <v>48902684</v>
      </c>
    </row>
    <row r="14" spans="1:11" ht="13.5">
      <c r="A14" s="22" t="s">
        <v>25</v>
      </c>
      <c r="B14" s="6">
        <v>654839</v>
      </c>
      <c r="C14" s="6">
        <v>86899</v>
      </c>
      <c r="D14" s="23">
        <v>73424</v>
      </c>
      <c r="E14" s="24">
        <v>0</v>
      </c>
      <c r="F14" s="6">
        <v>0</v>
      </c>
      <c r="G14" s="25">
        <v>0</v>
      </c>
      <c r="H14" s="26">
        <v>0</v>
      </c>
      <c r="I14" s="24">
        <v>0</v>
      </c>
      <c r="J14" s="6">
        <v>0</v>
      </c>
      <c r="K14" s="25">
        <v>0</v>
      </c>
    </row>
    <row r="15" spans="1:11" ht="13.5">
      <c r="A15" s="22" t="s">
        <v>26</v>
      </c>
      <c r="B15" s="6">
        <v>14335860</v>
      </c>
      <c r="C15" s="6">
        <v>19395330</v>
      </c>
      <c r="D15" s="23">
        <v>86210246</v>
      </c>
      <c r="E15" s="24">
        <v>47060866</v>
      </c>
      <c r="F15" s="6">
        <v>67680999</v>
      </c>
      <c r="G15" s="25">
        <v>67680999</v>
      </c>
      <c r="H15" s="26">
        <v>46896635</v>
      </c>
      <c r="I15" s="24">
        <v>66637080</v>
      </c>
      <c r="J15" s="6">
        <v>69743636</v>
      </c>
      <c r="K15" s="25">
        <v>72996690</v>
      </c>
    </row>
    <row r="16" spans="1:11" ht="13.5">
      <c r="A16" s="22" t="s">
        <v>21</v>
      </c>
      <c r="B16" s="6">
        <v>0</v>
      </c>
      <c r="C16" s="6">
        <v>0</v>
      </c>
      <c r="D16" s="23">
        <v>200000</v>
      </c>
      <c r="E16" s="24">
        <v>620000</v>
      </c>
      <c r="F16" s="6">
        <v>107240</v>
      </c>
      <c r="G16" s="25">
        <v>107240</v>
      </c>
      <c r="H16" s="26">
        <v>64392</v>
      </c>
      <c r="I16" s="24">
        <v>1080000</v>
      </c>
      <c r="J16" s="6">
        <v>1130720</v>
      </c>
      <c r="K16" s="25">
        <v>1184089</v>
      </c>
    </row>
    <row r="17" spans="1:11" ht="13.5">
      <c r="A17" s="22" t="s">
        <v>27</v>
      </c>
      <c r="B17" s="6">
        <v>242516622</v>
      </c>
      <c r="C17" s="6">
        <v>248093675</v>
      </c>
      <c r="D17" s="23">
        <v>263881549</v>
      </c>
      <c r="E17" s="24">
        <v>204488490</v>
      </c>
      <c r="F17" s="6">
        <v>266202930</v>
      </c>
      <c r="G17" s="25">
        <v>266202930</v>
      </c>
      <c r="H17" s="26">
        <v>197298792</v>
      </c>
      <c r="I17" s="24">
        <v>205178985</v>
      </c>
      <c r="J17" s="6">
        <v>215303892</v>
      </c>
      <c r="K17" s="25">
        <v>225271211</v>
      </c>
    </row>
    <row r="18" spans="1:11" ht="13.5">
      <c r="A18" s="33" t="s">
        <v>28</v>
      </c>
      <c r="B18" s="34">
        <f>SUM(B11:B17)</f>
        <v>451981793</v>
      </c>
      <c r="C18" s="35">
        <f aca="true" t="shared" si="1" ref="C18:K18">SUM(C11:C17)</f>
        <v>468226083</v>
      </c>
      <c r="D18" s="36">
        <f t="shared" si="1"/>
        <v>595354984</v>
      </c>
      <c r="E18" s="34">
        <f t="shared" si="1"/>
        <v>455567146</v>
      </c>
      <c r="F18" s="35">
        <f t="shared" si="1"/>
        <v>559264935</v>
      </c>
      <c r="G18" s="37">
        <f t="shared" si="1"/>
        <v>559264935</v>
      </c>
      <c r="H18" s="38">
        <f t="shared" si="1"/>
        <v>389324718</v>
      </c>
      <c r="I18" s="34">
        <f t="shared" si="1"/>
        <v>502728594</v>
      </c>
      <c r="J18" s="35">
        <f t="shared" si="1"/>
        <v>588892236</v>
      </c>
      <c r="K18" s="37">
        <f t="shared" si="1"/>
        <v>614740624</v>
      </c>
    </row>
    <row r="19" spans="1:11" ht="13.5">
      <c r="A19" s="33" t="s">
        <v>29</v>
      </c>
      <c r="B19" s="39">
        <f>+B10-B18</f>
        <v>-87003160</v>
      </c>
      <c r="C19" s="40">
        <f aca="true" t="shared" si="2" ref="C19:K19">+C10-C18</f>
        <v>-86709488</v>
      </c>
      <c r="D19" s="41">
        <f t="shared" si="2"/>
        <v>-165032487</v>
      </c>
      <c r="E19" s="39">
        <f t="shared" si="2"/>
        <v>5086608</v>
      </c>
      <c r="F19" s="40">
        <f t="shared" si="2"/>
        <v>-102327922</v>
      </c>
      <c r="G19" s="42">
        <f t="shared" si="2"/>
        <v>-102327922</v>
      </c>
      <c r="H19" s="43">
        <f t="shared" si="2"/>
        <v>-58797277</v>
      </c>
      <c r="I19" s="39">
        <f t="shared" si="2"/>
        <v>-14697413</v>
      </c>
      <c r="J19" s="40">
        <f t="shared" si="2"/>
        <v>-67888064</v>
      </c>
      <c r="K19" s="42">
        <f t="shared" si="2"/>
        <v>-54414160</v>
      </c>
    </row>
    <row r="20" spans="1:11" ht="25.5">
      <c r="A20" s="44" t="s">
        <v>30</v>
      </c>
      <c r="B20" s="45">
        <v>332963293</v>
      </c>
      <c r="C20" s="46">
        <v>303530596</v>
      </c>
      <c r="D20" s="47">
        <v>297565000</v>
      </c>
      <c r="E20" s="45">
        <v>279277000</v>
      </c>
      <c r="F20" s="46">
        <v>279662000</v>
      </c>
      <c r="G20" s="48">
        <v>279662000</v>
      </c>
      <c r="H20" s="49">
        <v>224022063</v>
      </c>
      <c r="I20" s="45">
        <v>270138000</v>
      </c>
      <c r="J20" s="46">
        <v>279240000</v>
      </c>
      <c r="K20" s="48">
        <v>295335000</v>
      </c>
    </row>
    <row r="21" spans="1:11" ht="63.75">
      <c r="A21" s="50" t="s">
        <v>131</v>
      </c>
      <c r="B21" s="51">
        <v>0</v>
      </c>
      <c r="C21" s="52">
        <v>0</v>
      </c>
      <c r="D21" s="53">
        <v>0</v>
      </c>
      <c r="E21" s="51">
        <v>0</v>
      </c>
      <c r="F21" s="52">
        <v>0</v>
      </c>
      <c r="G21" s="54">
        <v>0</v>
      </c>
      <c r="H21" s="55">
        <v>0</v>
      </c>
      <c r="I21" s="51">
        <v>0</v>
      </c>
      <c r="J21" s="52">
        <v>0</v>
      </c>
      <c r="K21" s="54">
        <v>0</v>
      </c>
    </row>
    <row r="22" spans="1:11" ht="25.5">
      <c r="A22" s="56" t="s">
        <v>132</v>
      </c>
      <c r="B22" s="57">
        <f>SUM(B19:B21)</f>
        <v>245960133</v>
      </c>
      <c r="C22" s="58">
        <f aca="true" t="shared" si="3" ref="C22:K22">SUM(C19:C21)</f>
        <v>216821108</v>
      </c>
      <c r="D22" s="59">
        <f t="shared" si="3"/>
        <v>132532513</v>
      </c>
      <c r="E22" s="57">
        <f t="shared" si="3"/>
        <v>284363608</v>
      </c>
      <c r="F22" s="58">
        <f t="shared" si="3"/>
        <v>177334078</v>
      </c>
      <c r="G22" s="60">
        <f t="shared" si="3"/>
        <v>177334078</v>
      </c>
      <c r="H22" s="61">
        <f t="shared" si="3"/>
        <v>165224786</v>
      </c>
      <c r="I22" s="57">
        <f t="shared" si="3"/>
        <v>255440587</v>
      </c>
      <c r="J22" s="58">
        <f t="shared" si="3"/>
        <v>211351936</v>
      </c>
      <c r="K22" s="60">
        <f t="shared" si="3"/>
        <v>240920840</v>
      </c>
    </row>
    <row r="23" spans="1:11" ht="13.5">
      <c r="A23" s="50" t="s">
        <v>31</v>
      </c>
      <c r="B23" s="6">
        <v>-40407701</v>
      </c>
      <c r="C23" s="6">
        <v>26924929</v>
      </c>
      <c r="D23" s="23">
        <v>28589668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62" t="s">
        <v>32</v>
      </c>
      <c r="B24" s="39">
        <f>SUM(B22:B23)</f>
        <v>205552432</v>
      </c>
      <c r="C24" s="40">
        <f aca="true" t="shared" si="4" ref="C24:K24">SUM(C22:C23)</f>
        <v>243746037</v>
      </c>
      <c r="D24" s="41">
        <f t="shared" si="4"/>
        <v>161122181</v>
      </c>
      <c r="E24" s="39">
        <f t="shared" si="4"/>
        <v>284363608</v>
      </c>
      <c r="F24" s="40">
        <f t="shared" si="4"/>
        <v>177334078</v>
      </c>
      <c r="G24" s="42">
        <f t="shared" si="4"/>
        <v>177334078</v>
      </c>
      <c r="H24" s="43">
        <f t="shared" si="4"/>
        <v>165224786</v>
      </c>
      <c r="I24" s="39">
        <f t="shared" si="4"/>
        <v>255440587</v>
      </c>
      <c r="J24" s="40">
        <f t="shared" si="4"/>
        <v>211351936</v>
      </c>
      <c r="K24" s="42">
        <f t="shared" si="4"/>
        <v>240920840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64" t="s">
        <v>133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3.5">
      <c r="A27" s="33" t="s">
        <v>33</v>
      </c>
      <c r="B27" s="7">
        <v>273088560</v>
      </c>
      <c r="C27" s="7">
        <v>280611017</v>
      </c>
      <c r="D27" s="69">
        <v>311101307</v>
      </c>
      <c r="E27" s="70">
        <v>296462000</v>
      </c>
      <c r="F27" s="7">
        <v>301879628</v>
      </c>
      <c r="G27" s="71">
        <v>301879628</v>
      </c>
      <c r="H27" s="72">
        <v>221870780</v>
      </c>
      <c r="I27" s="70">
        <v>270599750</v>
      </c>
      <c r="J27" s="7">
        <v>149306720</v>
      </c>
      <c r="K27" s="71">
        <v>165252978</v>
      </c>
    </row>
    <row r="28" spans="1:11" ht="13.5">
      <c r="A28" s="73" t="s">
        <v>34</v>
      </c>
      <c r="B28" s="6">
        <v>261346973</v>
      </c>
      <c r="C28" s="6">
        <v>277981007</v>
      </c>
      <c r="D28" s="23">
        <v>276649329</v>
      </c>
      <c r="E28" s="24">
        <v>272862000</v>
      </c>
      <c r="F28" s="6">
        <v>270237600</v>
      </c>
      <c r="G28" s="25">
        <v>270237600</v>
      </c>
      <c r="H28" s="26">
        <v>0</v>
      </c>
      <c r="I28" s="24">
        <v>260779750</v>
      </c>
      <c r="J28" s="6">
        <v>139028000</v>
      </c>
      <c r="K28" s="25">
        <v>154498250</v>
      </c>
    </row>
    <row r="29" spans="1:11" ht="13.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3.5">
      <c r="A30" s="22" t="s">
        <v>35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36</v>
      </c>
      <c r="B31" s="6">
        <v>11741587</v>
      </c>
      <c r="C31" s="6">
        <v>4698563</v>
      </c>
      <c r="D31" s="23">
        <v>44795124</v>
      </c>
      <c r="E31" s="24">
        <v>23600000</v>
      </c>
      <c r="F31" s="6">
        <v>31642028</v>
      </c>
      <c r="G31" s="25">
        <v>31642028</v>
      </c>
      <c r="H31" s="26">
        <v>0</v>
      </c>
      <c r="I31" s="24">
        <v>9820000</v>
      </c>
      <c r="J31" s="6">
        <v>10278720</v>
      </c>
      <c r="K31" s="25">
        <v>10754728</v>
      </c>
    </row>
    <row r="32" spans="1:11" ht="13.5">
      <c r="A32" s="33" t="s">
        <v>37</v>
      </c>
      <c r="B32" s="7">
        <f>SUM(B28:B31)</f>
        <v>273088560</v>
      </c>
      <c r="C32" s="7">
        <f aca="true" t="shared" si="5" ref="C32:K32">SUM(C28:C31)</f>
        <v>282679570</v>
      </c>
      <c r="D32" s="69">
        <f t="shared" si="5"/>
        <v>321444453</v>
      </c>
      <c r="E32" s="70">
        <f t="shared" si="5"/>
        <v>296462000</v>
      </c>
      <c r="F32" s="7">
        <f t="shared" si="5"/>
        <v>301879628</v>
      </c>
      <c r="G32" s="71">
        <f t="shared" si="5"/>
        <v>301879628</v>
      </c>
      <c r="H32" s="72">
        <f t="shared" si="5"/>
        <v>0</v>
      </c>
      <c r="I32" s="70">
        <f t="shared" si="5"/>
        <v>270599750</v>
      </c>
      <c r="J32" s="7">
        <f t="shared" si="5"/>
        <v>149306720</v>
      </c>
      <c r="K32" s="71">
        <f t="shared" si="5"/>
        <v>165252978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3.5">
      <c r="A34" s="64" t="s">
        <v>38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3.5">
      <c r="A35" s="22" t="s">
        <v>39</v>
      </c>
      <c r="B35" s="6">
        <v>181435095</v>
      </c>
      <c r="C35" s="6">
        <v>227299101</v>
      </c>
      <c r="D35" s="23">
        <v>413022526</v>
      </c>
      <c r="E35" s="24">
        <v>491641728</v>
      </c>
      <c r="F35" s="6">
        <v>106175953</v>
      </c>
      <c r="G35" s="25">
        <v>106175953</v>
      </c>
      <c r="H35" s="26">
        <v>-144044297</v>
      </c>
      <c r="I35" s="24">
        <v>833384753</v>
      </c>
      <c r="J35" s="6">
        <v>859622439</v>
      </c>
      <c r="K35" s="25">
        <v>905702744</v>
      </c>
    </row>
    <row r="36" spans="1:11" ht="13.5">
      <c r="A36" s="22" t="s">
        <v>40</v>
      </c>
      <c r="B36" s="6">
        <v>2204836504</v>
      </c>
      <c r="C36" s="6">
        <v>2092028288</v>
      </c>
      <c r="D36" s="23">
        <v>2126861740</v>
      </c>
      <c r="E36" s="24">
        <v>296462000</v>
      </c>
      <c r="F36" s="6">
        <v>2416895130</v>
      </c>
      <c r="G36" s="25">
        <v>2416895130</v>
      </c>
      <c r="H36" s="26">
        <v>233893339</v>
      </c>
      <c r="I36" s="24">
        <v>270599750</v>
      </c>
      <c r="J36" s="6">
        <v>149306720</v>
      </c>
      <c r="K36" s="25">
        <v>165252978</v>
      </c>
    </row>
    <row r="37" spans="1:11" ht="13.5">
      <c r="A37" s="22" t="s">
        <v>41</v>
      </c>
      <c r="B37" s="6">
        <v>105810583</v>
      </c>
      <c r="C37" s="6">
        <v>210210777</v>
      </c>
      <c r="D37" s="23">
        <v>213520591</v>
      </c>
      <c r="E37" s="24">
        <v>395940986</v>
      </c>
      <c r="F37" s="6">
        <v>291232348</v>
      </c>
      <c r="G37" s="25">
        <v>291232348</v>
      </c>
      <c r="H37" s="26">
        <v>-69466481</v>
      </c>
      <c r="I37" s="24">
        <v>279395000</v>
      </c>
      <c r="J37" s="6">
        <v>295157120</v>
      </c>
      <c r="K37" s="25">
        <v>299801000</v>
      </c>
    </row>
    <row r="38" spans="1:11" ht="13.5">
      <c r="A38" s="22" t="s">
        <v>42</v>
      </c>
      <c r="B38" s="6">
        <v>88413401</v>
      </c>
      <c r="C38" s="6">
        <v>87812401</v>
      </c>
      <c r="D38" s="23">
        <v>88355720</v>
      </c>
      <c r="E38" s="24">
        <v>0</v>
      </c>
      <c r="F38" s="6">
        <v>2134</v>
      </c>
      <c r="G38" s="25">
        <v>2134</v>
      </c>
      <c r="H38" s="26">
        <v>0</v>
      </c>
      <c r="I38" s="24">
        <v>0</v>
      </c>
      <c r="J38" s="6">
        <v>0</v>
      </c>
      <c r="K38" s="25">
        <v>0</v>
      </c>
    </row>
    <row r="39" spans="1:11" ht="13.5">
      <c r="A39" s="22" t="s">
        <v>43</v>
      </c>
      <c r="B39" s="6">
        <v>2192047615</v>
      </c>
      <c r="C39" s="6">
        <v>2126636594</v>
      </c>
      <c r="D39" s="23">
        <v>2134065103</v>
      </c>
      <c r="E39" s="24">
        <v>107799134</v>
      </c>
      <c r="F39" s="6">
        <v>2054502523</v>
      </c>
      <c r="G39" s="25">
        <v>2054502523</v>
      </c>
      <c r="H39" s="26">
        <v>-5909263</v>
      </c>
      <c r="I39" s="24">
        <v>569148916</v>
      </c>
      <c r="J39" s="6">
        <v>502420103</v>
      </c>
      <c r="K39" s="25">
        <v>530233882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64" t="s">
        <v>44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3.5">
      <c r="A42" s="22" t="s">
        <v>45</v>
      </c>
      <c r="B42" s="6">
        <v>274622791</v>
      </c>
      <c r="C42" s="6">
        <v>1666281924</v>
      </c>
      <c r="D42" s="23">
        <v>2072273001</v>
      </c>
      <c r="E42" s="24">
        <v>280754101</v>
      </c>
      <c r="F42" s="6">
        <v>1177519997</v>
      </c>
      <c r="G42" s="25">
        <v>1177519997</v>
      </c>
      <c r="H42" s="26">
        <v>1413506613</v>
      </c>
      <c r="I42" s="24">
        <v>373746753</v>
      </c>
      <c r="J42" s="6">
        <v>382075439</v>
      </c>
      <c r="K42" s="25">
        <v>403032762</v>
      </c>
    </row>
    <row r="43" spans="1:11" ht="13.5">
      <c r="A43" s="22" t="s">
        <v>46</v>
      </c>
      <c r="B43" s="6">
        <v>-258246200</v>
      </c>
      <c r="C43" s="6">
        <v>-257541661</v>
      </c>
      <c r="D43" s="23">
        <v>-346204318</v>
      </c>
      <c r="E43" s="24">
        <v>4267946</v>
      </c>
      <c r="F43" s="6">
        <v>4267946</v>
      </c>
      <c r="G43" s="25">
        <v>4267946</v>
      </c>
      <c r="H43" s="26">
        <v>0</v>
      </c>
      <c r="I43" s="24">
        <v>270138000</v>
      </c>
      <c r="J43" s="6">
        <v>279240000</v>
      </c>
      <c r="K43" s="25">
        <v>295335000</v>
      </c>
    </row>
    <row r="44" spans="1:11" ht="13.5">
      <c r="A44" s="22" t="s">
        <v>47</v>
      </c>
      <c r="B44" s="6">
        <v>-8461007</v>
      </c>
      <c r="C44" s="6">
        <v>459132</v>
      </c>
      <c r="D44" s="23">
        <v>-7617</v>
      </c>
      <c r="E44" s="24">
        <v>28485</v>
      </c>
      <c r="F44" s="6">
        <v>0</v>
      </c>
      <c r="G44" s="25">
        <v>0</v>
      </c>
      <c r="H44" s="26">
        <v>0</v>
      </c>
      <c r="I44" s="24">
        <v>0</v>
      </c>
      <c r="J44" s="6">
        <v>0</v>
      </c>
      <c r="K44" s="25">
        <v>0</v>
      </c>
    </row>
    <row r="45" spans="1:11" ht="13.5">
      <c r="A45" s="33" t="s">
        <v>48</v>
      </c>
      <c r="B45" s="7">
        <v>68850920</v>
      </c>
      <c r="C45" s="7">
        <v>1478446735</v>
      </c>
      <c r="D45" s="69">
        <v>1889804101</v>
      </c>
      <c r="E45" s="70">
        <v>450883345</v>
      </c>
      <c r="F45" s="7">
        <v>1197990801</v>
      </c>
      <c r="G45" s="71">
        <v>1197990801</v>
      </c>
      <c r="H45" s="72">
        <v>1413597617</v>
      </c>
      <c r="I45" s="70">
        <v>673884753</v>
      </c>
      <c r="J45" s="7">
        <v>692695439</v>
      </c>
      <c r="K45" s="71">
        <v>731191242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64" t="s">
        <v>49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3.5">
      <c r="A48" s="22" t="s">
        <v>50</v>
      </c>
      <c r="B48" s="6">
        <v>68850920</v>
      </c>
      <c r="C48" s="6">
        <v>151583207</v>
      </c>
      <c r="D48" s="23">
        <v>78082033</v>
      </c>
      <c r="E48" s="24">
        <v>446586914</v>
      </c>
      <c r="F48" s="6">
        <v>46510570</v>
      </c>
      <c r="G48" s="25">
        <v>46510570</v>
      </c>
      <c r="H48" s="26">
        <v>-299400132</v>
      </c>
      <c r="I48" s="24">
        <v>802884753</v>
      </c>
      <c r="J48" s="6">
        <v>827719439</v>
      </c>
      <c r="K48" s="25">
        <v>872332206</v>
      </c>
    </row>
    <row r="49" spans="1:11" ht="13.5">
      <c r="A49" s="22" t="s">
        <v>51</v>
      </c>
      <c r="B49" s="6">
        <f>+B75</f>
        <v>44199741.26116391</v>
      </c>
      <c r="C49" s="6">
        <f aca="true" t="shared" si="6" ref="C49:K49">+C75</f>
        <v>145373895.39737886</v>
      </c>
      <c r="D49" s="23">
        <f t="shared" si="6"/>
        <v>140668354.33820605</v>
      </c>
      <c r="E49" s="24">
        <f t="shared" si="6"/>
        <v>395460986</v>
      </c>
      <c r="F49" s="6">
        <f t="shared" si="6"/>
        <v>225026793.24915335</v>
      </c>
      <c r="G49" s="25">
        <f t="shared" si="6"/>
        <v>225026793.24915335</v>
      </c>
      <c r="H49" s="26">
        <f t="shared" si="6"/>
        <v>-90669534.34963855</v>
      </c>
      <c r="I49" s="24">
        <f t="shared" si="6"/>
        <v>237080989.16529235</v>
      </c>
      <c r="J49" s="6">
        <f t="shared" si="6"/>
        <v>250890281.58645284</v>
      </c>
      <c r="K49" s="25">
        <f t="shared" si="6"/>
        <v>253504563.57684627</v>
      </c>
    </row>
    <row r="50" spans="1:11" ht="13.5">
      <c r="A50" s="33" t="s">
        <v>52</v>
      </c>
      <c r="B50" s="7">
        <f>+B48-B49</f>
        <v>24651178.738836087</v>
      </c>
      <c r="C50" s="7">
        <f aca="true" t="shared" si="7" ref="C50:K50">+C48-C49</f>
        <v>6209311.602621138</v>
      </c>
      <c r="D50" s="69">
        <f t="shared" si="7"/>
        <v>-62586321.33820605</v>
      </c>
      <c r="E50" s="70">
        <f t="shared" si="7"/>
        <v>51125928</v>
      </c>
      <c r="F50" s="7">
        <f t="shared" si="7"/>
        <v>-178516223.24915335</v>
      </c>
      <c r="G50" s="71">
        <f t="shared" si="7"/>
        <v>-178516223.24915335</v>
      </c>
      <c r="H50" s="72">
        <f t="shared" si="7"/>
        <v>-208730597.65036145</v>
      </c>
      <c r="I50" s="70">
        <f t="shared" si="7"/>
        <v>565803763.8347076</v>
      </c>
      <c r="J50" s="7">
        <f t="shared" si="7"/>
        <v>576829157.4135472</v>
      </c>
      <c r="K50" s="71">
        <f t="shared" si="7"/>
        <v>618827642.4231538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3.5">
      <c r="A52" s="64" t="s">
        <v>53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54</v>
      </c>
      <c r="B53" s="6">
        <v>1909607950</v>
      </c>
      <c r="C53" s="6">
        <v>903873780</v>
      </c>
      <c r="D53" s="23">
        <v>1792158055</v>
      </c>
      <c r="E53" s="24">
        <v>20600000</v>
      </c>
      <c r="F53" s="6">
        <v>2143928650</v>
      </c>
      <c r="G53" s="25">
        <v>2143928650</v>
      </c>
      <c r="H53" s="26">
        <v>34653446</v>
      </c>
      <c r="I53" s="24">
        <v>7820000</v>
      </c>
      <c r="J53" s="6">
        <v>8186720</v>
      </c>
      <c r="K53" s="25">
        <v>8566496</v>
      </c>
    </row>
    <row r="54" spans="1:11" ht="13.5">
      <c r="A54" s="22" t="s">
        <v>55</v>
      </c>
      <c r="B54" s="6">
        <v>78063885</v>
      </c>
      <c r="C54" s="6">
        <v>0</v>
      </c>
      <c r="D54" s="23">
        <v>94331424</v>
      </c>
      <c r="E54" s="24">
        <v>44147630</v>
      </c>
      <c r="F54" s="6">
        <v>48399019</v>
      </c>
      <c r="G54" s="25">
        <v>48399019</v>
      </c>
      <c r="H54" s="26">
        <v>-11723790</v>
      </c>
      <c r="I54" s="24">
        <v>45009439</v>
      </c>
      <c r="J54" s="6">
        <v>46904087</v>
      </c>
      <c r="K54" s="25">
        <v>48902684</v>
      </c>
    </row>
    <row r="55" spans="1:11" ht="13.5">
      <c r="A55" s="22" t="s">
        <v>56</v>
      </c>
      <c r="B55" s="6">
        <v>0</v>
      </c>
      <c r="C55" s="6">
        <v>1696583</v>
      </c>
      <c r="D55" s="23">
        <v>34275623</v>
      </c>
      <c r="E55" s="24">
        <v>8000000</v>
      </c>
      <c r="F55" s="6">
        <v>5510329</v>
      </c>
      <c r="G55" s="25">
        <v>5510329</v>
      </c>
      <c r="H55" s="26">
        <v>4558622</v>
      </c>
      <c r="I55" s="24">
        <v>0</v>
      </c>
      <c r="J55" s="6">
        <v>0</v>
      </c>
      <c r="K55" s="25">
        <v>0</v>
      </c>
    </row>
    <row r="56" spans="1:11" ht="13.5">
      <c r="A56" s="22" t="s">
        <v>57</v>
      </c>
      <c r="B56" s="6">
        <v>8678484</v>
      </c>
      <c r="C56" s="6">
        <v>6383024</v>
      </c>
      <c r="D56" s="23">
        <v>226508607</v>
      </c>
      <c r="E56" s="24">
        <v>149891154</v>
      </c>
      <c r="F56" s="6">
        <v>219757264</v>
      </c>
      <c r="G56" s="25">
        <v>219757264</v>
      </c>
      <c r="H56" s="26">
        <v>181444029</v>
      </c>
      <c r="I56" s="24">
        <v>124524871</v>
      </c>
      <c r="J56" s="6">
        <v>130309015</v>
      </c>
      <c r="K56" s="25">
        <v>136271979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3.5">
      <c r="A58" s="64" t="s">
        <v>58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3.5">
      <c r="A59" s="90" t="s">
        <v>59</v>
      </c>
      <c r="B59" s="6">
        <v>0</v>
      </c>
      <c r="C59" s="6">
        <v>0</v>
      </c>
      <c r="D59" s="23">
        <v>0</v>
      </c>
      <c r="E59" s="24">
        <v>0</v>
      </c>
      <c r="F59" s="6">
        <v>0</v>
      </c>
      <c r="G59" s="25">
        <v>0</v>
      </c>
      <c r="H59" s="26">
        <v>0</v>
      </c>
      <c r="I59" s="24">
        <v>0</v>
      </c>
      <c r="J59" s="6">
        <v>0</v>
      </c>
      <c r="K59" s="25">
        <v>0</v>
      </c>
    </row>
    <row r="60" spans="1:11" ht="13.5">
      <c r="A60" s="90" t="s">
        <v>60</v>
      </c>
      <c r="B60" s="6">
        <v>0</v>
      </c>
      <c r="C60" s="6">
        <v>0</v>
      </c>
      <c r="D60" s="23">
        <v>0</v>
      </c>
      <c r="E60" s="24">
        <v>0</v>
      </c>
      <c r="F60" s="6">
        <v>0</v>
      </c>
      <c r="G60" s="25">
        <v>0</v>
      </c>
      <c r="H60" s="26">
        <v>0</v>
      </c>
      <c r="I60" s="24">
        <v>8474572</v>
      </c>
      <c r="J60" s="6">
        <v>8864403</v>
      </c>
      <c r="K60" s="25">
        <v>9272165</v>
      </c>
    </row>
    <row r="61" spans="1:11" ht="13.5">
      <c r="A61" s="91" t="s">
        <v>61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3.5">
      <c r="A62" s="96" t="s">
        <v>62</v>
      </c>
      <c r="B62" s="97">
        <v>28442</v>
      </c>
      <c r="C62" s="98">
        <v>23442</v>
      </c>
      <c r="D62" s="99">
        <v>15942</v>
      </c>
      <c r="E62" s="97">
        <v>14667</v>
      </c>
      <c r="F62" s="98">
        <v>14667</v>
      </c>
      <c r="G62" s="99">
        <v>14667</v>
      </c>
      <c r="H62" s="100">
        <v>14667</v>
      </c>
      <c r="I62" s="97">
        <v>13493</v>
      </c>
      <c r="J62" s="98">
        <v>14114</v>
      </c>
      <c r="K62" s="99">
        <v>14763</v>
      </c>
    </row>
    <row r="63" spans="1:11" ht="13.5">
      <c r="A63" s="96" t="s">
        <v>63</v>
      </c>
      <c r="B63" s="97">
        <v>0</v>
      </c>
      <c r="C63" s="98">
        <v>0</v>
      </c>
      <c r="D63" s="99">
        <v>0</v>
      </c>
      <c r="E63" s="97">
        <v>0</v>
      </c>
      <c r="F63" s="98">
        <v>0</v>
      </c>
      <c r="G63" s="99">
        <v>0</v>
      </c>
      <c r="H63" s="100">
        <v>0</v>
      </c>
      <c r="I63" s="97">
        <v>0</v>
      </c>
      <c r="J63" s="98">
        <v>0</v>
      </c>
      <c r="K63" s="99">
        <v>0</v>
      </c>
    </row>
    <row r="64" spans="1:11" ht="13.5">
      <c r="A64" s="96" t="s">
        <v>64</v>
      </c>
      <c r="B64" s="97">
        <v>0</v>
      </c>
      <c r="C64" s="98">
        <v>0</v>
      </c>
      <c r="D64" s="99">
        <v>0</v>
      </c>
      <c r="E64" s="97">
        <v>0</v>
      </c>
      <c r="F64" s="98">
        <v>0</v>
      </c>
      <c r="G64" s="99">
        <v>0</v>
      </c>
      <c r="H64" s="100">
        <v>0</v>
      </c>
      <c r="I64" s="97">
        <v>0</v>
      </c>
      <c r="J64" s="98">
        <v>0</v>
      </c>
      <c r="K64" s="99">
        <v>0</v>
      </c>
    </row>
    <row r="65" spans="1:11" ht="13.5">
      <c r="A65" s="96" t="s">
        <v>65</v>
      </c>
      <c r="B65" s="97">
        <v>0</v>
      </c>
      <c r="C65" s="98">
        <v>0</v>
      </c>
      <c r="D65" s="99">
        <v>0</v>
      </c>
      <c r="E65" s="97">
        <v>0</v>
      </c>
      <c r="F65" s="98">
        <v>0</v>
      </c>
      <c r="G65" s="99">
        <v>0</v>
      </c>
      <c r="H65" s="100">
        <v>0</v>
      </c>
      <c r="I65" s="97">
        <v>0</v>
      </c>
      <c r="J65" s="98">
        <v>0</v>
      </c>
      <c r="K65" s="99">
        <v>0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3.5">
      <c r="A67" s="105"/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3.5">
      <c r="A68" s="107"/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3.5">
      <c r="A69" s="108"/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3.5" hidden="1">
      <c r="A70" s="4" t="s">
        <v>134</v>
      </c>
      <c r="B70" s="5">
        <f>IF(ISERROR(B71/B72),0,(B71/B72))</f>
        <v>0.5366082695016055</v>
      </c>
      <c r="C70" s="5">
        <f aca="true" t="shared" si="8" ref="C70:K70">IF(ISERROR(C71/C72),0,(C71/C72))</f>
        <v>0.6091689970950872</v>
      </c>
      <c r="D70" s="5">
        <f t="shared" si="8"/>
        <v>0.7252445563555378</v>
      </c>
      <c r="E70" s="5">
        <f t="shared" si="8"/>
        <v>0</v>
      </c>
      <c r="F70" s="5">
        <f t="shared" si="8"/>
        <v>1.1015693094745853</v>
      </c>
      <c r="G70" s="5">
        <f t="shared" si="8"/>
        <v>1.1015693094745853</v>
      </c>
      <c r="H70" s="5">
        <f t="shared" si="8"/>
        <v>0.1364805728065415</v>
      </c>
      <c r="I70" s="5">
        <f t="shared" si="8"/>
        <v>1.3873446175313981</v>
      </c>
      <c r="J70" s="5">
        <f t="shared" si="8"/>
        <v>1.3875446952809194</v>
      </c>
      <c r="K70" s="5">
        <f t="shared" si="8"/>
        <v>1.3873446218683594</v>
      </c>
    </row>
    <row r="71" spans="1:11" ht="12.75" hidden="1">
      <c r="A71" s="2" t="s">
        <v>135</v>
      </c>
      <c r="B71" s="2">
        <f>+B83</f>
        <v>24920967</v>
      </c>
      <c r="C71" s="2">
        <f aca="true" t="shared" si="9" ref="C71:K71">+C83</f>
        <v>32032347</v>
      </c>
      <c r="D71" s="2">
        <f t="shared" si="9"/>
        <v>46499186</v>
      </c>
      <c r="E71" s="2">
        <f t="shared" si="9"/>
        <v>0</v>
      </c>
      <c r="F71" s="2">
        <f t="shared" si="9"/>
        <v>72619604</v>
      </c>
      <c r="G71" s="2">
        <f t="shared" si="9"/>
        <v>72619604</v>
      </c>
      <c r="H71" s="2">
        <f t="shared" si="9"/>
        <v>11776919</v>
      </c>
      <c r="I71" s="2">
        <f t="shared" si="9"/>
        <v>95351753</v>
      </c>
      <c r="J71" s="2">
        <f t="shared" si="9"/>
        <v>99755439</v>
      </c>
      <c r="K71" s="2">
        <f t="shared" si="9"/>
        <v>104325878</v>
      </c>
    </row>
    <row r="72" spans="1:11" ht="12.75" hidden="1">
      <c r="A72" s="2" t="s">
        <v>136</v>
      </c>
      <c r="B72" s="2">
        <f>+B77</f>
        <v>46441638</v>
      </c>
      <c r="C72" s="2">
        <f aca="true" t="shared" si="10" ref="C72:K72">+C77</f>
        <v>52583679</v>
      </c>
      <c r="D72" s="2">
        <f t="shared" si="10"/>
        <v>64115181</v>
      </c>
      <c r="E72" s="2">
        <f t="shared" si="10"/>
        <v>65568426</v>
      </c>
      <c r="F72" s="2">
        <f t="shared" si="10"/>
        <v>65923772</v>
      </c>
      <c r="G72" s="2">
        <f t="shared" si="10"/>
        <v>65923772</v>
      </c>
      <c r="H72" s="2">
        <f t="shared" si="10"/>
        <v>86290076</v>
      </c>
      <c r="I72" s="2">
        <f t="shared" si="10"/>
        <v>68729681</v>
      </c>
      <c r="J72" s="2">
        <f t="shared" si="10"/>
        <v>71893496</v>
      </c>
      <c r="K72" s="2">
        <f t="shared" si="10"/>
        <v>75198243</v>
      </c>
    </row>
    <row r="73" spans="1:11" ht="12.75" hidden="1">
      <c r="A73" s="2" t="s">
        <v>137</v>
      </c>
      <c r="B73" s="2">
        <f>+B74</f>
        <v>-28471015.33333334</v>
      </c>
      <c r="C73" s="2">
        <f aca="true" t="shared" si="11" ref="C73:K73">+(C78+C80+C81+C82)-(B78+B80+B81+B82)</f>
        <v>-33130509</v>
      </c>
      <c r="D73" s="2">
        <f t="shared" si="11"/>
        <v>-12958356</v>
      </c>
      <c r="E73" s="2">
        <f t="shared" si="11"/>
        <v>-20743165</v>
      </c>
      <c r="F73" s="2">
        <f>+(F78+F80+F81+F82)-(D78+D80+D81+D82)</f>
        <v>-6132596</v>
      </c>
      <c r="G73" s="2">
        <f>+(G78+G80+G81+G82)-(D78+D80+D81+D82)</f>
        <v>-6132596</v>
      </c>
      <c r="H73" s="2">
        <f>+(H78+H80+H81+H82)-(D78+D80+D81+D82)</f>
        <v>89557856</v>
      </c>
      <c r="I73" s="2">
        <f>+(I78+I80+I81+I82)-(E78+E80+E81+E82)</f>
        <v>-14554814</v>
      </c>
      <c r="J73" s="2">
        <f t="shared" si="11"/>
        <v>1403000</v>
      </c>
      <c r="K73" s="2">
        <f t="shared" si="11"/>
        <v>1467538</v>
      </c>
    </row>
    <row r="74" spans="1:11" ht="12.75" hidden="1">
      <c r="A74" s="2" t="s">
        <v>138</v>
      </c>
      <c r="B74" s="2">
        <f>+TREND(C74:E74)</f>
        <v>-28471015.33333334</v>
      </c>
      <c r="C74" s="2">
        <f>+C73</f>
        <v>-33130509</v>
      </c>
      <c r="D74" s="2">
        <f aca="true" t="shared" si="12" ref="D74:K74">+D73</f>
        <v>-12958356</v>
      </c>
      <c r="E74" s="2">
        <f t="shared" si="12"/>
        <v>-20743165</v>
      </c>
      <c r="F74" s="2">
        <f t="shared" si="12"/>
        <v>-6132596</v>
      </c>
      <c r="G74" s="2">
        <f t="shared" si="12"/>
        <v>-6132596</v>
      </c>
      <c r="H74" s="2">
        <f t="shared" si="12"/>
        <v>89557856</v>
      </c>
      <c r="I74" s="2">
        <f t="shared" si="12"/>
        <v>-14554814</v>
      </c>
      <c r="J74" s="2">
        <f t="shared" si="12"/>
        <v>1403000</v>
      </c>
      <c r="K74" s="2">
        <f t="shared" si="12"/>
        <v>1467538</v>
      </c>
    </row>
    <row r="75" spans="1:11" ht="12.75" hidden="1">
      <c r="A75" s="2" t="s">
        <v>139</v>
      </c>
      <c r="B75" s="2">
        <f>+B84-(((B80+B81+B78)*B70)-B79)</f>
        <v>44199741.26116391</v>
      </c>
      <c r="C75" s="2">
        <f aca="true" t="shared" si="13" ref="C75:K75">+C84-(((C80+C81+C78)*C70)-C79)</f>
        <v>145373895.39737886</v>
      </c>
      <c r="D75" s="2">
        <f t="shared" si="13"/>
        <v>140668354.33820605</v>
      </c>
      <c r="E75" s="2">
        <f t="shared" si="13"/>
        <v>395460986</v>
      </c>
      <c r="F75" s="2">
        <f t="shared" si="13"/>
        <v>225026793.24915335</v>
      </c>
      <c r="G75" s="2">
        <f t="shared" si="13"/>
        <v>225026793.24915335</v>
      </c>
      <c r="H75" s="2">
        <f t="shared" si="13"/>
        <v>-90669534.34963855</v>
      </c>
      <c r="I75" s="2">
        <f t="shared" si="13"/>
        <v>237080989.16529235</v>
      </c>
      <c r="J75" s="2">
        <f t="shared" si="13"/>
        <v>250890281.58645284</v>
      </c>
      <c r="K75" s="2">
        <f t="shared" si="13"/>
        <v>253504563.57684627</v>
      </c>
    </row>
    <row r="76" spans="1:11" ht="12.75" hidden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2.75" hidden="1">
      <c r="A77" s="1" t="s">
        <v>66</v>
      </c>
      <c r="B77" s="3">
        <v>46441638</v>
      </c>
      <c r="C77" s="3">
        <v>52583679</v>
      </c>
      <c r="D77" s="3">
        <v>64115181</v>
      </c>
      <c r="E77" s="3">
        <v>65568426</v>
      </c>
      <c r="F77" s="3">
        <v>65923772</v>
      </c>
      <c r="G77" s="3">
        <v>65923772</v>
      </c>
      <c r="H77" s="3">
        <v>86290076</v>
      </c>
      <c r="I77" s="3">
        <v>68729681</v>
      </c>
      <c r="J77" s="3">
        <v>71893496</v>
      </c>
      <c r="K77" s="3">
        <v>75198243</v>
      </c>
    </row>
    <row r="78" spans="1:11" ht="12.75" hidden="1">
      <c r="A78" s="1" t="s">
        <v>67</v>
      </c>
      <c r="B78" s="3">
        <v>0</v>
      </c>
      <c r="C78" s="3">
        <v>4267946</v>
      </c>
      <c r="D78" s="3">
        <v>4267946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2.75" hidden="1">
      <c r="A79" s="1" t="s">
        <v>68</v>
      </c>
      <c r="B79" s="3">
        <v>104239147</v>
      </c>
      <c r="C79" s="3">
        <v>209751645</v>
      </c>
      <c r="D79" s="3">
        <v>213069076</v>
      </c>
      <c r="E79" s="3">
        <v>395460986</v>
      </c>
      <c r="F79" s="3">
        <v>290752348</v>
      </c>
      <c r="G79" s="3">
        <v>290752348</v>
      </c>
      <c r="H79" s="3">
        <v>-69466481</v>
      </c>
      <c r="I79" s="3">
        <v>279395000</v>
      </c>
      <c r="J79" s="3">
        <v>295157120</v>
      </c>
      <c r="K79" s="3">
        <v>299801000</v>
      </c>
    </row>
    <row r="80" spans="1:11" ht="12.75" hidden="1">
      <c r="A80" s="1" t="s">
        <v>69</v>
      </c>
      <c r="B80" s="3">
        <v>79044922</v>
      </c>
      <c r="C80" s="3">
        <v>75164228</v>
      </c>
      <c r="D80" s="3">
        <v>52982401</v>
      </c>
      <c r="E80" s="3">
        <v>30708935</v>
      </c>
      <c r="F80" s="3">
        <v>45319504</v>
      </c>
      <c r="G80" s="3">
        <v>45319504</v>
      </c>
      <c r="H80" s="3">
        <v>125371679</v>
      </c>
      <c r="I80" s="3">
        <v>30500000</v>
      </c>
      <c r="J80" s="3">
        <v>31903000</v>
      </c>
      <c r="K80" s="3">
        <v>33370538</v>
      </c>
    </row>
    <row r="81" spans="1:11" ht="12.75" hidden="1">
      <c r="A81" s="1" t="s">
        <v>70</v>
      </c>
      <c r="B81" s="3">
        <v>32841922</v>
      </c>
      <c r="C81" s="3">
        <v>26249090</v>
      </c>
      <c r="D81" s="3">
        <v>42579043</v>
      </c>
      <c r="E81" s="3">
        <v>14345879</v>
      </c>
      <c r="F81" s="3">
        <v>14345879</v>
      </c>
      <c r="G81" s="3">
        <v>14345879</v>
      </c>
      <c r="H81" s="3">
        <v>29984156</v>
      </c>
      <c r="I81" s="3">
        <v>0</v>
      </c>
      <c r="J81" s="3">
        <v>0</v>
      </c>
      <c r="K81" s="3">
        <v>0</v>
      </c>
    </row>
    <row r="82" spans="1:11" ht="12.75" hidden="1">
      <c r="A82" s="1" t="s">
        <v>71</v>
      </c>
      <c r="B82" s="3">
        <v>0</v>
      </c>
      <c r="C82" s="3">
        <v>-26924929</v>
      </c>
      <c r="D82" s="3">
        <v>-34031411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2.75" hidden="1">
      <c r="A83" s="1" t="s">
        <v>72</v>
      </c>
      <c r="B83" s="3">
        <v>24920967</v>
      </c>
      <c r="C83" s="3">
        <v>32032347</v>
      </c>
      <c r="D83" s="3">
        <v>46499186</v>
      </c>
      <c r="E83" s="3">
        <v>0</v>
      </c>
      <c r="F83" s="3">
        <v>72619604</v>
      </c>
      <c r="G83" s="3">
        <v>72619604</v>
      </c>
      <c r="H83" s="3">
        <v>11776919</v>
      </c>
      <c r="I83" s="3">
        <v>95351753</v>
      </c>
      <c r="J83" s="3">
        <v>99755439</v>
      </c>
      <c r="K83" s="3">
        <v>104325878</v>
      </c>
    </row>
    <row r="84" spans="1:11" ht="12.75" hidden="1">
      <c r="A84" s="1" t="s">
        <v>73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</row>
    <row r="85" spans="1:11" ht="12.75" hidden="1">
      <c r="A85" s="1" t="s">
        <v>74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" customHeight="1">
      <c r="A1" s="109" t="s">
        <v>97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9</v>
      </c>
      <c r="D3" s="15" t="s">
        <v>9</v>
      </c>
      <c r="E3" s="13" t="s">
        <v>10</v>
      </c>
      <c r="F3" s="14" t="s">
        <v>11</v>
      </c>
      <c r="G3" s="15" t="s">
        <v>12</v>
      </c>
      <c r="H3" s="16" t="s">
        <v>13</v>
      </c>
      <c r="I3" s="13" t="s">
        <v>14</v>
      </c>
      <c r="J3" s="14" t="s">
        <v>15</v>
      </c>
      <c r="K3" s="15" t="s">
        <v>16</v>
      </c>
    </row>
    <row r="4" spans="1:11" ht="13.5">
      <c r="A4" s="17" t="s">
        <v>17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18</v>
      </c>
      <c r="B5" s="6">
        <v>232285813</v>
      </c>
      <c r="C5" s="6">
        <v>279938486</v>
      </c>
      <c r="D5" s="23">
        <v>307914175</v>
      </c>
      <c r="E5" s="24">
        <v>341427219</v>
      </c>
      <c r="F5" s="6">
        <v>391138528</v>
      </c>
      <c r="G5" s="25">
        <v>391138528</v>
      </c>
      <c r="H5" s="26">
        <v>395739497</v>
      </c>
      <c r="I5" s="24">
        <v>396532173</v>
      </c>
      <c r="J5" s="6">
        <v>420324107</v>
      </c>
      <c r="K5" s="25">
        <v>445543550</v>
      </c>
    </row>
    <row r="6" spans="1:11" ht="13.5">
      <c r="A6" s="22" t="s">
        <v>19</v>
      </c>
      <c r="B6" s="6">
        <v>948273264</v>
      </c>
      <c r="C6" s="6">
        <v>966067889</v>
      </c>
      <c r="D6" s="23">
        <v>1000690544</v>
      </c>
      <c r="E6" s="24">
        <v>1199673022</v>
      </c>
      <c r="F6" s="6">
        <v>967857698</v>
      </c>
      <c r="G6" s="25">
        <v>967857698</v>
      </c>
      <c r="H6" s="26">
        <v>953718930</v>
      </c>
      <c r="I6" s="24">
        <v>1015135576</v>
      </c>
      <c r="J6" s="6">
        <v>1172201416</v>
      </c>
      <c r="K6" s="25">
        <v>1294918900</v>
      </c>
    </row>
    <row r="7" spans="1:11" ht="13.5">
      <c r="A7" s="22" t="s">
        <v>20</v>
      </c>
      <c r="B7" s="6">
        <v>4505489</v>
      </c>
      <c r="C7" s="6">
        <v>4826322</v>
      </c>
      <c r="D7" s="23">
        <v>4892532</v>
      </c>
      <c r="E7" s="24">
        <v>4040869</v>
      </c>
      <c r="F7" s="6">
        <v>2355625</v>
      </c>
      <c r="G7" s="25">
        <v>2355625</v>
      </c>
      <c r="H7" s="26">
        <v>2543881</v>
      </c>
      <c r="I7" s="24">
        <v>2496963</v>
      </c>
      <c r="J7" s="6">
        <v>2646780</v>
      </c>
      <c r="K7" s="25">
        <v>2805587</v>
      </c>
    </row>
    <row r="8" spans="1:11" ht="13.5">
      <c r="A8" s="22" t="s">
        <v>21</v>
      </c>
      <c r="B8" s="6">
        <v>81368944</v>
      </c>
      <c r="C8" s="6">
        <v>353934158</v>
      </c>
      <c r="D8" s="23">
        <v>384990911</v>
      </c>
      <c r="E8" s="24">
        <v>380142000</v>
      </c>
      <c r="F8" s="6">
        <v>497818777</v>
      </c>
      <c r="G8" s="25">
        <v>497818777</v>
      </c>
      <c r="H8" s="26">
        <v>479506868</v>
      </c>
      <c r="I8" s="24">
        <v>635806006</v>
      </c>
      <c r="J8" s="6">
        <v>567427575</v>
      </c>
      <c r="K8" s="25">
        <v>609394829</v>
      </c>
    </row>
    <row r="9" spans="1:11" ht="13.5">
      <c r="A9" s="22" t="s">
        <v>22</v>
      </c>
      <c r="B9" s="6">
        <v>37578794</v>
      </c>
      <c r="C9" s="6">
        <v>50612675</v>
      </c>
      <c r="D9" s="23">
        <v>69169712</v>
      </c>
      <c r="E9" s="24">
        <v>53232015</v>
      </c>
      <c r="F9" s="6">
        <v>54295310</v>
      </c>
      <c r="G9" s="25">
        <v>54295310</v>
      </c>
      <c r="H9" s="26">
        <v>35261170</v>
      </c>
      <c r="I9" s="24">
        <v>43632659</v>
      </c>
      <c r="J9" s="6">
        <v>43373085</v>
      </c>
      <c r="K9" s="25">
        <v>45975475</v>
      </c>
    </row>
    <row r="10" spans="1:11" ht="25.5">
      <c r="A10" s="27" t="s">
        <v>129</v>
      </c>
      <c r="B10" s="28">
        <f>SUM(B5:B9)</f>
        <v>1304012304</v>
      </c>
      <c r="C10" s="29">
        <f aca="true" t="shared" si="0" ref="C10:K10">SUM(C5:C9)</f>
        <v>1655379530</v>
      </c>
      <c r="D10" s="30">
        <f t="shared" si="0"/>
        <v>1767657874</v>
      </c>
      <c r="E10" s="28">
        <f t="shared" si="0"/>
        <v>1978515125</v>
      </c>
      <c r="F10" s="29">
        <f t="shared" si="0"/>
        <v>1913465938</v>
      </c>
      <c r="G10" s="31">
        <f t="shared" si="0"/>
        <v>1913465938</v>
      </c>
      <c r="H10" s="32">
        <f t="shared" si="0"/>
        <v>1866770346</v>
      </c>
      <c r="I10" s="28">
        <f t="shared" si="0"/>
        <v>2093603377</v>
      </c>
      <c r="J10" s="29">
        <f t="shared" si="0"/>
        <v>2205972963</v>
      </c>
      <c r="K10" s="31">
        <f t="shared" si="0"/>
        <v>2398638341</v>
      </c>
    </row>
    <row r="11" spans="1:11" ht="13.5">
      <c r="A11" s="22" t="s">
        <v>23</v>
      </c>
      <c r="B11" s="6">
        <v>495757372</v>
      </c>
      <c r="C11" s="6">
        <v>545569088</v>
      </c>
      <c r="D11" s="23">
        <v>574670812</v>
      </c>
      <c r="E11" s="24">
        <v>600528152</v>
      </c>
      <c r="F11" s="6">
        <v>584197963</v>
      </c>
      <c r="G11" s="25">
        <v>584197963</v>
      </c>
      <c r="H11" s="26">
        <v>553565927</v>
      </c>
      <c r="I11" s="24">
        <v>594311981</v>
      </c>
      <c r="J11" s="6">
        <v>642525254</v>
      </c>
      <c r="K11" s="25">
        <v>697932792</v>
      </c>
    </row>
    <row r="12" spans="1:11" ht="13.5">
      <c r="A12" s="22" t="s">
        <v>24</v>
      </c>
      <c r="B12" s="6">
        <v>20389056</v>
      </c>
      <c r="C12" s="6">
        <v>22972886</v>
      </c>
      <c r="D12" s="23">
        <v>21967407</v>
      </c>
      <c r="E12" s="24">
        <v>24195633</v>
      </c>
      <c r="F12" s="6">
        <v>24195633</v>
      </c>
      <c r="G12" s="25">
        <v>24195633</v>
      </c>
      <c r="H12" s="26">
        <v>23116028</v>
      </c>
      <c r="I12" s="24">
        <v>28455633</v>
      </c>
      <c r="J12" s="6">
        <v>30162974</v>
      </c>
      <c r="K12" s="25">
        <v>31972754</v>
      </c>
    </row>
    <row r="13" spans="1:11" ht="13.5">
      <c r="A13" s="22" t="s">
        <v>130</v>
      </c>
      <c r="B13" s="6">
        <v>472110422</v>
      </c>
      <c r="C13" s="6">
        <v>449694990</v>
      </c>
      <c r="D13" s="23">
        <v>369427700</v>
      </c>
      <c r="E13" s="24">
        <v>491981910</v>
      </c>
      <c r="F13" s="6">
        <v>395230081</v>
      </c>
      <c r="G13" s="25">
        <v>395230081</v>
      </c>
      <c r="H13" s="26">
        <v>338885723</v>
      </c>
      <c r="I13" s="24">
        <v>420387391</v>
      </c>
      <c r="J13" s="6">
        <v>445610636</v>
      </c>
      <c r="K13" s="25">
        <v>472347273</v>
      </c>
    </row>
    <row r="14" spans="1:11" ht="13.5">
      <c r="A14" s="22" t="s">
        <v>25</v>
      </c>
      <c r="B14" s="6">
        <v>65783550</v>
      </c>
      <c r="C14" s="6">
        <v>17571078</v>
      </c>
      <c r="D14" s="23">
        <v>37436293</v>
      </c>
      <c r="E14" s="24">
        <v>7000000</v>
      </c>
      <c r="F14" s="6">
        <v>14500000</v>
      </c>
      <c r="G14" s="25">
        <v>14500000</v>
      </c>
      <c r="H14" s="26">
        <v>7573963</v>
      </c>
      <c r="I14" s="24">
        <v>42881638</v>
      </c>
      <c r="J14" s="6">
        <v>45114198</v>
      </c>
      <c r="K14" s="25">
        <v>42087553</v>
      </c>
    </row>
    <row r="15" spans="1:11" ht="13.5">
      <c r="A15" s="22" t="s">
        <v>26</v>
      </c>
      <c r="B15" s="6">
        <v>558945739</v>
      </c>
      <c r="C15" s="6">
        <v>538332377</v>
      </c>
      <c r="D15" s="23">
        <v>526237180</v>
      </c>
      <c r="E15" s="24">
        <v>694126764</v>
      </c>
      <c r="F15" s="6">
        <v>608328852</v>
      </c>
      <c r="G15" s="25">
        <v>608328852</v>
      </c>
      <c r="H15" s="26">
        <v>538601082</v>
      </c>
      <c r="I15" s="24">
        <v>665229543</v>
      </c>
      <c r="J15" s="6">
        <v>751606683</v>
      </c>
      <c r="K15" s="25">
        <v>852018164</v>
      </c>
    </row>
    <row r="16" spans="1:11" ht="13.5">
      <c r="A16" s="22" t="s">
        <v>21</v>
      </c>
      <c r="B16" s="6">
        <v>0</v>
      </c>
      <c r="C16" s="6">
        <v>2015399</v>
      </c>
      <c r="D16" s="23">
        <v>855114</v>
      </c>
      <c r="E16" s="24">
        <v>1416860</v>
      </c>
      <c r="F16" s="6">
        <v>13427456</v>
      </c>
      <c r="G16" s="25">
        <v>13427456</v>
      </c>
      <c r="H16" s="26">
        <v>403565</v>
      </c>
      <c r="I16" s="24">
        <v>0</v>
      </c>
      <c r="J16" s="6">
        <v>0</v>
      </c>
      <c r="K16" s="25">
        <v>0</v>
      </c>
    </row>
    <row r="17" spans="1:11" ht="13.5">
      <c r="A17" s="22" t="s">
        <v>27</v>
      </c>
      <c r="B17" s="6">
        <v>479839789</v>
      </c>
      <c r="C17" s="6">
        <v>715831618</v>
      </c>
      <c r="D17" s="23">
        <v>672435394</v>
      </c>
      <c r="E17" s="24">
        <v>613387042</v>
      </c>
      <c r="F17" s="6">
        <v>789040691</v>
      </c>
      <c r="G17" s="25">
        <v>789040691</v>
      </c>
      <c r="H17" s="26">
        <v>671060020</v>
      </c>
      <c r="I17" s="24">
        <v>646207576</v>
      </c>
      <c r="J17" s="6">
        <v>689185241</v>
      </c>
      <c r="K17" s="25">
        <v>735988098</v>
      </c>
    </row>
    <row r="18" spans="1:11" ht="13.5">
      <c r="A18" s="33" t="s">
        <v>28</v>
      </c>
      <c r="B18" s="34">
        <f>SUM(B11:B17)</f>
        <v>2092825928</v>
      </c>
      <c r="C18" s="35">
        <f aca="true" t="shared" si="1" ref="C18:K18">SUM(C11:C17)</f>
        <v>2291987436</v>
      </c>
      <c r="D18" s="36">
        <f t="shared" si="1"/>
        <v>2203029900</v>
      </c>
      <c r="E18" s="34">
        <f t="shared" si="1"/>
        <v>2432636361</v>
      </c>
      <c r="F18" s="35">
        <f t="shared" si="1"/>
        <v>2428920676</v>
      </c>
      <c r="G18" s="37">
        <f t="shared" si="1"/>
        <v>2428920676</v>
      </c>
      <c r="H18" s="38">
        <f t="shared" si="1"/>
        <v>2133206308</v>
      </c>
      <c r="I18" s="34">
        <f t="shared" si="1"/>
        <v>2397473762</v>
      </c>
      <c r="J18" s="35">
        <f t="shared" si="1"/>
        <v>2604204986</v>
      </c>
      <c r="K18" s="37">
        <f t="shared" si="1"/>
        <v>2832346634</v>
      </c>
    </row>
    <row r="19" spans="1:11" ht="13.5">
      <c r="A19" s="33" t="s">
        <v>29</v>
      </c>
      <c r="B19" s="39">
        <f>+B10-B18</f>
        <v>-788813624</v>
      </c>
      <c r="C19" s="40">
        <f aca="true" t="shared" si="2" ref="C19:K19">+C10-C18</f>
        <v>-636607906</v>
      </c>
      <c r="D19" s="41">
        <f t="shared" si="2"/>
        <v>-435372026</v>
      </c>
      <c r="E19" s="39">
        <f t="shared" si="2"/>
        <v>-454121236</v>
      </c>
      <c r="F19" s="40">
        <f t="shared" si="2"/>
        <v>-515454738</v>
      </c>
      <c r="G19" s="42">
        <f t="shared" si="2"/>
        <v>-515454738</v>
      </c>
      <c r="H19" s="43">
        <f t="shared" si="2"/>
        <v>-266435962</v>
      </c>
      <c r="I19" s="39">
        <f t="shared" si="2"/>
        <v>-303870385</v>
      </c>
      <c r="J19" s="40">
        <f t="shared" si="2"/>
        <v>-398232023</v>
      </c>
      <c r="K19" s="42">
        <f t="shared" si="2"/>
        <v>-433708293</v>
      </c>
    </row>
    <row r="20" spans="1:11" ht="25.5">
      <c r="A20" s="44" t="s">
        <v>30</v>
      </c>
      <c r="B20" s="45">
        <v>446453372</v>
      </c>
      <c r="C20" s="46">
        <v>62175538</v>
      </c>
      <c r="D20" s="47">
        <v>124157958</v>
      </c>
      <c r="E20" s="45">
        <v>36983000</v>
      </c>
      <c r="F20" s="46">
        <v>77006273</v>
      </c>
      <c r="G20" s="48">
        <v>77006273</v>
      </c>
      <c r="H20" s="49">
        <v>151554942</v>
      </c>
      <c r="I20" s="45">
        <v>19000000</v>
      </c>
      <c r="J20" s="46">
        <v>37800000</v>
      </c>
      <c r="K20" s="48">
        <v>50714000</v>
      </c>
    </row>
    <row r="21" spans="1:11" ht="63.75">
      <c r="A21" s="50" t="s">
        <v>131</v>
      </c>
      <c r="B21" s="51">
        <v>0</v>
      </c>
      <c r="C21" s="52">
        <v>140832474</v>
      </c>
      <c r="D21" s="53">
        <v>757759</v>
      </c>
      <c r="E21" s="51">
        <v>15154968</v>
      </c>
      <c r="F21" s="52">
        <v>14774887</v>
      </c>
      <c r="G21" s="54">
        <v>14774887</v>
      </c>
      <c r="H21" s="55">
        <v>16163763</v>
      </c>
      <c r="I21" s="51">
        <v>8085045</v>
      </c>
      <c r="J21" s="52">
        <v>14983528</v>
      </c>
      <c r="K21" s="54">
        <v>14987220</v>
      </c>
    </row>
    <row r="22" spans="1:11" ht="25.5">
      <c r="A22" s="56" t="s">
        <v>132</v>
      </c>
      <c r="B22" s="57">
        <f>SUM(B19:B21)</f>
        <v>-342360252</v>
      </c>
      <c r="C22" s="58">
        <f aca="true" t="shared" si="3" ref="C22:K22">SUM(C19:C21)</f>
        <v>-433599894</v>
      </c>
      <c r="D22" s="59">
        <f t="shared" si="3"/>
        <v>-310456309</v>
      </c>
      <c r="E22" s="57">
        <f t="shared" si="3"/>
        <v>-401983268</v>
      </c>
      <c r="F22" s="58">
        <f t="shared" si="3"/>
        <v>-423673578</v>
      </c>
      <c r="G22" s="60">
        <f t="shared" si="3"/>
        <v>-423673578</v>
      </c>
      <c r="H22" s="61">
        <f t="shared" si="3"/>
        <v>-98717257</v>
      </c>
      <c r="I22" s="57">
        <f t="shared" si="3"/>
        <v>-276785340</v>
      </c>
      <c r="J22" s="58">
        <f t="shared" si="3"/>
        <v>-345448495</v>
      </c>
      <c r="K22" s="60">
        <f t="shared" si="3"/>
        <v>-368007073</v>
      </c>
    </row>
    <row r="23" spans="1:11" ht="13.5">
      <c r="A23" s="50" t="s">
        <v>31</v>
      </c>
      <c r="B23" s="6">
        <v>-41219977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62" t="s">
        <v>32</v>
      </c>
      <c r="B24" s="39">
        <f>SUM(B22:B23)</f>
        <v>-383580229</v>
      </c>
      <c r="C24" s="40">
        <f aca="true" t="shared" si="4" ref="C24:K24">SUM(C22:C23)</f>
        <v>-433599894</v>
      </c>
      <c r="D24" s="41">
        <f t="shared" si="4"/>
        <v>-310456309</v>
      </c>
      <c r="E24" s="39">
        <f t="shared" si="4"/>
        <v>-401983268</v>
      </c>
      <c r="F24" s="40">
        <f t="shared" si="4"/>
        <v>-423673578</v>
      </c>
      <c r="G24" s="42">
        <f t="shared" si="4"/>
        <v>-423673578</v>
      </c>
      <c r="H24" s="43">
        <f t="shared" si="4"/>
        <v>-98717257</v>
      </c>
      <c r="I24" s="39">
        <f t="shared" si="4"/>
        <v>-276785340</v>
      </c>
      <c r="J24" s="40">
        <f t="shared" si="4"/>
        <v>-345448495</v>
      </c>
      <c r="K24" s="42">
        <f t="shared" si="4"/>
        <v>-368007073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64" t="s">
        <v>133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3.5">
      <c r="A27" s="33" t="s">
        <v>33</v>
      </c>
      <c r="B27" s="7">
        <v>225888265</v>
      </c>
      <c r="C27" s="7">
        <v>890301209</v>
      </c>
      <c r="D27" s="69">
        <v>0</v>
      </c>
      <c r="E27" s="70">
        <v>200618720</v>
      </c>
      <c r="F27" s="7">
        <v>1099750870</v>
      </c>
      <c r="G27" s="71">
        <v>1099750870</v>
      </c>
      <c r="H27" s="72">
        <v>24321789</v>
      </c>
      <c r="I27" s="70">
        <v>24321785</v>
      </c>
      <c r="J27" s="7">
        <v>123015000</v>
      </c>
      <c r="K27" s="71">
        <v>124827000</v>
      </c>
    </row>
    <row r="28" spans="1:11" ht="13.5">
      <c r="A28" s="73" t="s">
        <v>34</v>
      </c>
      <c r="B28" s="6">
        <v>188513063</v>
      </c>
      <c r="C28" s="6">
        <v>0</v>
      </c>
      <c r="D28" s="23">
        <v>0</v>
      </c>
      <c r="E28" s="24">
        <v>8243000</v>
      </c>
      <c r="F28" s="6">
        <v>131124862</v>
      </c>
      <c r="G28" s="25">
        <v>131124862</v>
      </c>
      <c r="H28" s="26">
        <v>0</v>
      </c>
      <c r="I28" s="24">
        <v>0</v>
      </c>
      <c r="J28" s="6">
        <v>112015000</v>
      </c>
      <c r="K28" s="25">
        <v>105827000</v>
      </c>
    </row>
    <row r="29" spans="1:11" ht="13.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3.5">
      <c r="A30" s="22" t="s">
        <v>35</v>
      </c>
      <c r="B30" s="6">
        <v>30124396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36</v>
      </c>
      <c r="B31" s="6">
        <v>7250806</v>
      </c>
      <c r="C31" s="6">
        <v>0</v>
      </c>
      <c r="D31" s="23">
        <v>0</v>
      </c>
      <c r="E31" s="24">
        <v>2300000</v>
      </c>
      <c r="F31" s="6">
        <v>20147116</v>
      </c>
      <c r="G31" s="25">
        <v>20147116</v>
      </c>
      <c r="H31" s="26">
        <v>0</v>
      </c>
      <c r="I31" s="24">
        <v>173155</v>
      </c>
      <c r="J31" s="6">
        <v>9000000</v>
      </c>
      <c r="K31" s="25">
        <v>15000000</v>
      </c>
    </row>
    <row r="32" spans="1:11" ht="13.5">
      <c r="A32" s="33" t="s">
        <v>37</v>
      </c>
      <c r="B32" s="7">
        <f>SUM(B28:B31)</f>
        <v>225888265</v>
      </c>
      <c r="C32" s="7">
        <f aca="true" t="shared" si="5" ref="C32:K32">SUM(C28:C31)</f>
        <v>0</v>
      </c>
      <c r="D32" s="69">
        <f t="shared" si="5"/>
        <v>0</v>
      </c>
      <c r="E32" s="70">
        <f t="shared" si="5"/>
        <v>10543000</v>
      </c>
      <c r="F32" s="7">
        <f t="shared" si="5"/>
        <v>151271978</v>
      </c>
      <c r="G32" s="71">
        <f t="shared" si="5"/>
        <v>151271978</v>
      </c>
      <c r="H32" s="72">
        <f t="shared" si="5"/>
        <v>0</v>
      </c>
      <c r="I32" s="70">
        <f t="shared" si="5"/>
        <v>173155</v>
      </c>
      <c r="J32" s="7">
        <f t="shared" si="5"/>
        <v>121015000</v>
      </c>
      <c r="K32" s="71">
        <f t="shared" si="5"/>
        <v>120827000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3.5">
      <c r="A34" s="64" t="s">
        <v>38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3.5">
      <c r="A35" s="22" t="s">
        <v>39</v>
      </c>
      <c r="B35" s="6">
        <v>562996085</v>
      </c>
      <c r="C35" s="6">
        <v>631493977</v>
      </c>
      <c r="D35" s="23">
        <v>751658723</v>
      </c>
      <c r="E35" s="24">
        <v>598231499</v>
      </c>
      <c r="F35" s="6">
        <v>586459291</v>
      </c>
      <c r="G35" s="25">
        <v>586459291</v>
      </c>
      <c r="H35" s="26">
        <v>-88260925</v>
      </c>
      <c r="I35" s="24">
        <v>663397790</v>
      </c>
      <c r="J35" s="6">
        <v>0</v>
      </c>
      <c r="K35" s="25">
        <v>0</v>
      </c>
    </row>
    <row r="36" spans="1:11" ht="13.5">
      <c r="A36" s="22" t="s">
        <v>40</v>
      </c>
      <c r="B36" s="6">
        <v>7726317507</v>
      </c>
      <c r="C36" s="6">
        <v>7408665667</v>
      </c>
      <c r="D36" s="23">
        <v>7331403401</v>
      </c>
      <c r="E36" s="24">
        <v>7066467258</v>
      </c>
      <c r="F36" s="6">
        <v>7497086526</v>
      </c>
      <c r="G36" s="25">
        <v>7497086526</v>
      </c>
      <c r="H36" s="26">
        <v>-219283934</v>
      </c>
      <c r="I36" s="24">
        <v>7112410098</v>
      </c>
      <c r="J36" s="6">
        <v>123015000</v>
      </c>
      <c r="K36" s="25">
        <v>124827000</v>
      </c>
    </row>
    <row r="37" spans="1:11" ht="13.5">
      <c r="A37" s="22" t="s">
        <v>41</v>
      </c>
      <c r="B37" s="6">
        <v>548190883</v>
      </c>
      <c r="C37" s="6">
        <v>722721327</v>
      </c>
      <c r="D37" s="23">
        <v>782241400</v>
      </c>
      <c r="E37" s="24">
        <v>619659408</v>
      </c>
      <c r="F37" s="6">
        <v>782241383</v>
      </c>
      <c r="G37" s="25">
        <v>782241383</v>
      </c>
      <c r="H37" s="26">
        <v>-182966019</v>
      </c>
      <c r="I37" s="24">
        <v>599275349</v>
      </c>
      <c r="J37" s="6">
        <v>0</v>
      </c>
      <c r="K37" s="25">
        <v>0</v>
      </c>
    </row>
    <row r="38" spans="1:11" ht="13.5">
      <c r="A38" s="22" t="s">
        <v>42</v>
      </c>
      <c r="B38" s="6">
        <v>606836819</v>
      </c>
      <c r="C38" s="6">
        <v>616809999</v>
      </c>
      <c r="D38" s="23">
        <v>613543102</v>
      </c>
      <c r="E38" s="24">
        <v>611354799</v>
      </c>
      <c r="F38" s="6">
        <v>613543099</v>
      </c>
      <c r="G38" s="25">
        <v>613543099</v>
      </c>
      <c r="H38" s="26">
        <v>-25745265</v>
      </c>
      <c r="I38" s="24">
        <v>587797835</v>
      </c>
      <c r="J38" s="6">
        <v>0</v>
      </c>
      <c r="K38" s="25">
        <v>0</v>
      </c>
    </row>
    <row r="39" spans="1:11" ht="13.5">
      <c r="A39" s="22" t="s">
        <v>43</v>
      </c>
      <c r="B39" s="6">
        <v>7134285890</v>
      </c>
      <c r="C39" s="6">
        <v>7134228207</v>
      </c>
      <c r="D39" s="23">
        <v>6997733895</v>
      </c>
      <c r="E39" s="24">
        <v>6835667818</v>
      </c>
      <c r="F39" s="6">
        <v>7111241861</v>
      </c>
      <c r="G39" s="25">
        <v>7111241861</v>
      </c>
      <c r="H39" s="26">
        <v>258040</v>
      </c>
      <c r="I39" s="24">
        <v>6865520063</v>
      </c>
      <c r="J39" s="6">
        <v>0</v>
      </c>
      <c r="K39" s="25">
        <v>0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64" t="s">
        <v>44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3.5">
      <c r="A42" s="22" t="s">
        <v>45</v>
      </c>
      <c r="B42" s="6">
        <v>233688221</v>
      </c>
      <c r="C42" s="6">
        <v>0</v>
      </c>
      <c r="D42" s="23">
        <v>0</v>
      </c>
      <c r="E42" s="24">
        <v>1556662311</v>
      </c>
      <c r="F42" s="6">
        <v>0</v>
      </c>
      <c r="G42" s="25">
        <v>0</v>
      </c>
      <c r="H42" s="26">
        <v>25525964</v>
      </c>
      <c r="I42" s="24">
        <v>-1156</v>
      </c>
      <c r="J42" s="6">
        <v>0</v>
      </c>
      <c r="K42" s="25">
        <v>0</v>
      </c>
    </row>
    <row r="43" spans="1:11" ht="13.5">
      <c r="A43" s="22" t="s">
        <v>46</v>
      </c>
      <c r="B43" s="6">
        <v>-219405870</v>
      </c>
      <c r="C43" s="6">
        <v>0</v>
      </c>
      <c r="D43" s="23">
        <v>0</v>
      </c>
      <c r="E43" s="24">
        <v>0</v>
      </c>
      <c r="F43" s="6">
        <v>0</v>
      </c>
      <c r="G43" s="25">
        <v>0</v>
      </c>
      <c r="H43" s="26">
        <v>0</v>
      </c>
      <c r="I43" s="24">
        <v>0</v>
      </c>
      <c r="J43" s="6">
        <v>0</v>
      </c>
      <c r="K43" s="25">
        <v>0</v>
      </c>
    </row>
    <row r="44" spans="1:11" ht="13.5">
      <c r="A44" s="22" t="s">
        <v>47</v>
      </c>
      <c r="B44" s="6">
        <v>-8347489</v>
      </c>
      <c r="C44" s="6">
        <v>18966523</v>
      </c>
      <c r="D44" s="23">
        <v>4530752</v>
      </c>
      <c r="E44" s="24">
        <v>-84893</v>
      </c>
      <c r="F44" s="6">
        <v>84891</v>
      </c>
      <c r="G44" s="25">
        <v>84891</v>
      </c>
      <c r="H44" s="26">
        <v>301251673</v>
      </c>
      <c r="I44" s="24">
        <v>-301251674</v>
      </c>
      <c r="J44" s="6">
        <v>277754401</v>
      </c>
      <c r="K44" s="25">
        <v>0</v>
      </c>
    </row>
    <row r="45" spans="1:11" ht="13.5">
      <c r="A45" s="33" t="s">
        <v>48</v>
      </c>
      <c r="B45" s="7">
        <v>50507757</v>
      </c>
      <c r="C45" s="7">
        <v>75985961</v>
      </c>
      <c r="D45" s="69">
        <v>14531075</v>
      </c>
      <c r="E45" s="70">
        <v>1351043874</v>
      </c>
      <c r="F45" s="7">
        <v>-155114205</v>
      </c>
      <c r="G45" s="71">
        <v>-155114205</v>
      </c>
      <c r="H45" s="72">
        <v>-367004459</v>
      </c>
      <c r="I45" s="70">
        <v>-562817930</v>
      </c>
      <c r="J45" s="7">
        <v>277754401</v>
      </c>
      <c r="K45" s="71">
        <v>0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64" t="s">
        <v>49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3.5">
      <c r="A48" s="22" t="s">
        <v>50</v>
      </c>
      <c r="B48" s="6">
        <v>50507758</v>
      </c>
      <c r="C48" s="6">
        <v>57467056</v>
      </c>
      <c r="D48" s="23">
        <v>10000323</v>
      </c>
      <c r="E48" s="24">
        <v>134824710</v>
      </c>
      <c r="F48" s="6">
        <v>-155199096</v>
      </c>
      <c r="G48" s="25">
        <v>-155199096</v>
      </c>
      <c r="H48" s="26">
        <v>-246037045</v>
      </c>
      <c r="I48" s="24">
        <v>-236036725</v>
      </c>
      <c r="J48" s="6">
        <v>0</v>
      </c>
      <c r="K48" s="25">
        <v>0</v>
      </c>
    </row>
    <row r="49" spans="1:11" ht="13.5">
      <c r="A49" s="22" t="s">
        <v>51</v>
      </c>
      <c r="B49" s="6">
        <f>+B75</f>
        <v>50670891.01658559</v>
      </c>
      <c r="C49" s="6">
        <f aca="true" t="shared" si="6" ref="C49:K49">+C75</f>
        <v>704364045</v>
      </c>
      <c r="D49" s="23">
        <f t="shared" si="6"/>
        <v>714382575</v>
      </c>
      <c r="E49" s="24">
        <f t="shared" si="6"/>
        <v>-131901668.86633134</v>
      </c>
      <c r="F49" s="6">
        <f t="shared" si="6"/>
        <v>714382561</v>
      </c>
      <c r="G49" s="25">
        <f t="shared" si="6"/>
        <v>714382561</v>
      </c>
      <c r="H49" s="26">
        <f t="shared" si="6"/>
        <v>119462161.08711943</v>
      </c>
      <c r="I49" s="24">
        <f t="shared" si="6"/>
        <v>836643590</v>
      </c>
      <c r="J49" s="6">
        <f t="shared" si="6"/>
        <v>0</v>
      </c>
      <c r="K49" s="25">
        <f t="shared" si="6"/>
        <v>0</v>
      </c>
    </row>
    <row r="50" spans="1:11" ht="13.5">
      <c r="A50" s="33" t="s">
        <v>52</v>
      </c>
      <c r="B50" s="7">
        <f>+B48-B49</f>
        <v>-163133.01658558846</v>
      </c>
      <c r="C50" s="7">
        <f aca="true" t="shared" si="7" ref="C50:K50">+C48-C49</f>
        <v>-646896989</v>
      </c>
      <c r="D50" s="69">
        <f t="shared" si="7"/>
        <v>-704382252</v>
      </c>
      <c r="E50" s="70">
        <f t="shared" si="7"/>
        <v>266726378.86633134</v>
      </c>
      <c r="F50" s="7">
        <f t="shared" si="7"/>
        <v>-869581657</v>
      </c>
      <c r="G50" s="71">
        <f t="shared" si="7"/>
        <v>-869581657</v>
      </c>
      <c r="H50" s="72">
        <f t="shared" si="7"/>
        <v>-365499206.08711946</v>
      </c>
      <c r="I50" s="70">
        <f t="shared" si="7"/>
        <v>-1072680315</v>
      </c>
      <c r="J50" s="7">
        <f t="shared" si="7"/>
        <v>0</v>
      </c>
      <c r="K50" s="71">
        <f t="shared" si="7"/>
        <v>0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3.5">
      <c r="A52" s="64" t="s">
        <v>53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54</v>
      </c>
      <c r="B53" s="6">
        <v>7425154258</v>
      </c>
      <c r="C53" s="6">
        <v>6843114430</v>
      </c>
      <c r="D53" s="23">
        <v>6988225145</v>
      </c>
      <c r="E53" s="24">
        <v>6462063119</v>
      </c>
      <c r="F53" s="6">
        <v>7167601090</v>
      </c>
      <c r="G53" s="25">
        <v>7167601090</v>
      </c>
      <c r="H53" s="26">
        <v>-274898986</v>
      </c>
      <c r="I53" s="24">
        <v>6727309612</v>
      </c>
      <c r="J53" s="6">
        <v>123015000</v>
      </c>
      <c r="K53" s="25">
        <v>124827000</v>
      </c>
    </row>
    <row r="54" spans="1:11" ht="13.5">
      <c r="A54" s="22" t="s">
        <v>55</v>
      </c>
      <c r="B54" s="6">
        <v>472110422</v>
      </c>
      <c r="C54" s="6">
        <v>0</v>
      </c>
      <c r="D54" s="23">
        <v>369427700</v>
      </c>
      <c r="E54" s="24">
        <v>491981910</v>
      </c>
      <c r="F54" s="6">
        <v>395230081</v>
      </c>
      <c r="G54" s="25">
        <v>395230081</v>
      </c>
      <c r="H54" s="26">
        <v>338885723</v>
      </c>
      <c r="I54" s="24">
        <v>420387391</v>
      </c>
      <c r="J54" s="6">
        <v>445610636</v>
      </c>
      <c r="K54" s="25">
        <v>472347273</v>
      </c>
    </row>
    <row r="55" spans="1:11" ht="13.5">
      <c r="A55" s="22" t="s">
        <v>56</v>
      </c>
      <c r="B55" s="6">
        <v>0</v>
      </c>
      <c r="C55" s="6">
        <v>471697</v>
      </c>
      <c r="D55" s="23">
        <v>0</v>
      </c>
      <c r="E55" s="24">
        <v>76464720</v>
      </c>
      <c r="F55" s="6">
        <v>78492850</v>
      </c>
      <c r="G55" s="25">
        <v>78492850</v>
      </c>
      <c r="H55" s="26">
        <v>7028712</v>
      </c>
      <c r="I55" s="24">
        <v>24006063</v>
      </c>
      <c r="J55" s="6">
        <v>67815000</v>
      </c>
      <c r="K55" s="25">
        <v>67727000</v>
      </c>
    </row>
    <row r="56" spans="1:11" ht="13.5">
      <c r="A56" s="22" t="s">
        <v>57</v>
      </c>
      <c r="B56" s="6">
        <v>0</v>
      </c>
      <c r="C56" s="6">
        <v>100444468</v>
      </c>
      <c r="D56" s="23">
        <v>7166143</v>
      </c>
      <c r="E56" s="24">
        <v>7060000</v>
      </c>
      <c r="F56" s="6">
        <v>8934534</v>
      </c>
      <c r="G56" s="25">
        <v>8934534</v>
      </c>
      <c r="H56" s="26">
        <v>12050711</v>
      </c>
      <c r="I56" s="24">
        <v>8441098</v>
      </c>
      <c r="J56" s="6">
        <v>8841564</v>
      </c>
      <c r="K56" s="25">
        <v>9372058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3.5">
      <c r="A58" s="64" t="s">
        <v>58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3.5">
      <c r="A59" s="90" t="s">
        <v>59</v>
      </c>
      <c r="B59" s="6">
        <v>135720919</v>
      </c>
      <c r="C59" s="6">
        <v>76969109</v>
      </c>
      <c r="D59" s="23">
        <v>0</v>
      </c>
      <c r="E59" s="24">
        <v>37450000</v>
      </c>
      <c r="F59" s="6">
        <v>37450000</v>
      </c>
      <c r="G59" s="25">
        <v>37450000</v>
      </c>
      <c r="H59" s="26">
        <v>0</v>
      </c>
      <c r="I59" s="24">
        <v>0</v>
      </c>
      <c r="J59" s="6">
        <v>0</v>
      </c>
      <c r="K59" s="25">
        <v>0</v>
      </c>
    </row>
    <row r="60" spans="1:11" ht="13.5">
      <c r="A60" s="90" t="s">
        <v>60</v>
      </c>
      <c r="B60" s="6">
        <v>23786212</v>
      </c>
      <c r="C60" s="6">
        <v>30062728</v>
      </c>
      <c r="D60" s="23">
        <v>0</v>
      </c>
      <c r="E60" s="24">
        <v>27928711</v>
      </c>
      <c r="F60" s="6">
        <v>27928711</v>
      </c>
      <c r="G60" s="25">
        <v>27928711</v>
      </c>
      <c r="H60" s="26">
        <v>0</v>
      </c>
      <c r="I60" s="24">
        <v>0</v>
      </c>
      <c r="J60" s="6">
        <v>0</v>
      </c>
      <c r="K60" s="25">
        <v>0</v>
      </c>
    </row>
    <row r="61" spans="1:11" ht="13.5">
      <c r="A61" s="91" t="s">
        <v>61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3.5">
      <c r="A62" s="96" t="s">
        <v>62</v>
      </c>
      <c r="B62" s="97">
        <v>7314</v>
      </c>
      <c r="C62" s="98">
        <v>7314</v>
      </c>
      <c r="D62" s="99">
        <v>0</v>
      </c>
      <c r="E62" s="97">
        <v>8249</v>
      </c>
      <c r="F62" s="98">
        <v>8249</v>
      </c>
      <c r="G62" s="99">
        <v>8249</v>
      </c>
      <c r="H62" s="100">
        <v>0</v>
      </c>
      <c r="I62" s="97">
        <v>0</v>
      </c>
      <c r="J62" s="98">
        <v>0</v>
      </c>
      <c r="K62" s="99">
        <v>0</v>
      </c>
    </row>
    <row r="63" spans="1:11" ht="13.5">
      <c r="A63" s="96" t="s">
        <v>63</v>
      </c>
      <c r="B63" s="97">
        <v>25870</v>
      </c>
      <c r="C63" s="98">
        <v>25870</v>
      </c>
      <c r="D63" s="99">
        <v>0</v>
      </c>
      <c r="E63" s="97">
        <v>29177</v>
      </c>
      <c r="F63" s="98">
        <v>29177</v>
      </c>
      <c r="G63" s="99">
        <v>29177</v>
      </c>
      <c r="H63" s="100">
        <v>0</v>
      </c>
      <c r="I63" s="97">
        <v>0</v>
      </c>
      <c r="J63" s="98">
        <v>0</v>
      </c>
      <c r="K63" s="99">
        <v>0</v>
      </c>
    </row>
    <row r="64" spans="1:11" ht="13.5">
      <c r="A64" s="96" t="s">
        <v>64</v>
      </c>
      <c r="B64" s="97">
        <v>0</v>
      </c>
      <c r="C64" s="98">
        <v>0</v>
      </c>
      <c r="D64" s="99">
        <v>0</v>
      </c>
      <c r="E64" s="97">
        <v>0</v>
      </c>
      <c r="F64" s="98">
        <v>0</v>
      </c>
      <c r="G64" s="99">
        <v>0</v>
      </c>
      <c r="H64" s="100">
        <v>0</v>
      </c>
      <c r="I64" s="97">
        <v>0</v>
      </c>
      <c r="J64" s="98">
        <v>0</v>
      </c>
      <c r="K64" s="99">
        <v>0</v>
      </c>
    </row>
    <row r="65" spans="1:11" ht="13.5">
      <c r="A65" s="96" t="s">
        <v>65</v>
      </c>
      <c r="B65" s="97">
        <v>0</v>
      </c>
      <c r="C65" s="98">
        <v>0</v>
      </c>
      <c r="D65" s="99">
        <v>0</v>
      </c>
      <c r="E65" s="97">
        <v>0</v>
      </c>
      <c r="F65" s="98">
        <v>0</v>
      </c>
      <c r="G65" s="99">
        <v>0</v>
      </c>
      <c r="H65" s="100">
        <v>0</v>
      </c>
      <c r="I65" s="97">
        <v>0</v>
      </c>
      <c r="J65" s="98">
        <v>0</v>
      </c>
      <c r="K65" s="99">
        <v>0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3.5">
      <c r="A67" s="105"/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3.5">
      <c r="A68" s="107"/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3.5">
      <c r="A69" s="108"/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3.5" hidden="1">
      <c r="A70" s="4" t="s">
        <v>134</v>
      </c>
      <c r="B70" s="5">
        <f>IF(ISERROR(B71/B72),0,(B71/B72))</f>
        <v>0.8945008070792242</v>
      </c>
      <c r="C70" s="5">
        <f aca="true" t="shared" si="8" ref="C70:K70">IF(ISERROR(C71/C72),0,(C71/C72))</f>
        <v>0</v>
      </c>
      <c r="D70" s="5">
        <f t="shared" si="8"/>
        <v>0</v>
      </c>
      <c r="E70" s="5">
        <f t="shared" si="8"/>
        <v>1.231327129922142</v>
      </c>
      <c r="F70" s="5">
        <f t="shared" si="8"/>
        <v>0</v>
      </c>
      <c r="G70" s="5">
        <f t="shared" si="8"/>
        <v>0</v>
      </c>
      <c r="H70" s="5">
        <f t="shared" si="8"/>
        <v>0.018600432657276716</v>
      </c>
      <c r="I70" s="5">
        <f t="shared" si="8"/>
        <v>0</v>
      </c>
      <c r="J70" s="5">
        <f t="shared" si="8"/>
        <v>0</v>
      </c>
      <c r="K70" s="5">
        <f t="shared" si="8"/>
        <v>0</v>
      </c>
    </row>
    <row r="71" spans="1:11" ht="12.75" hidden="1">
      <c r="A71" s="2" t="s">
        <v>135</v>
      </c>
      <c r="B71" s="2">
        <f>+B83</f>
        <v>1077201316</v>
      </c>
      <c r="C71" s="2">
        <f aca="true" t="shared" si="9" ref="C71:K71">+C83</f>
        <v>0</v>
      </c>
      <c r="D71" s="2">
        <f t="shared" si="9"/>
        <v>0</v>
      </c>
      <c r="E71" s="2">
        <f t="shared" si="9"/>
        <v>1948230824</v>
      </c>
      <c r="F71" s="2">
        <f t="shared" si="9"/>
        <v>0</v>
      </c>
      <c r="G71" s="2">
        <f t="shared" si="9"/>
        <v>0</v>
      </c>
      <c r="H71" s="2">
        <f t="shared" si="9"/>
        <v>25527120</v>
      </c>
      <c r="I71" s="2">
        <f t="shared" si="9"/>
        <v>0</v>
      </c>
      <c r="J71" s="2">
        <f t="shared" si="9"/>
        <v>0</v>
      </c>
      <c r="K71" s="2">
        <f t="shared" si="9"/>
        <v>0</v>
      </c>
    </row>
    <row r="72" spans="1:11" ht="12.75" hidden="1">
      <c r="A72" s="2" t="s">
        <v>136</v>
      </c>
      <c r="B72" s="2">
        <f>+B77</f>
        <v>1204248568</v>
      </c>
      <c r="C72" s="2">
        <f aca="true" t="shared" si="10" ref="C72:K72">+C77</f>
        <v>1286024812</v>
      </c>
      <c r="D72" s="2">
        <f t="shared" si="10"/>
        <v>1353445917</v>
      </c>
      <c r="E72" s="2">
        <f t="shared" si="10"/>
        <v>1582220335</v>
      </c>
      <c r="F72" s="2">
        <f t="shared" si="10"/>
        <v>1407268002</v>
      </c>
      <c r="G72" s="2">
        <f t="shared" si="10"/>
        <v>1407268002</v>
      </c>
      <c r="H72" s="2">
        <f t="shared" si="10"/>
        <v>1372393883</v>
      </c>
      <c r="I72" s="2">
        <f t="shared" si="10"/>
        <v>1448975697</v>
      </c>
      <c r="J72" s="2">
        <f t="shared" si="10"/>
        <v>1629194415</v>
      </c>
      <c r="K72" s="2">
        <f t="shared" si="10"/>
        <v>1779331480</v>
      </c>
    </row>
    <row r="73" spans="1:11" ht="12.75" hidden="1">
      <c r="A73" s="2" t="s">
        <v>137</v>
      </c>
      <c r="B73" s="2">
        <f>+B74</f>
        <v>109875967.66666666</v>
      </c>
      <c r="C73" s="2">
        <f aca="true" t="shared" si="11" ref="C73:K73">+(C78+C80+C81+C82)-(B78+B80+B81+B82)</f>
        <v>64299973</v>
      </c>
      <c r="D73" s="2">
        <f t="shared" si="11"/>
        <v>124719913</v>
      </c>
      <c r="E73" s="2">
        <f t="shared" si="11"/>
        <v>-88316115</v>
      </c>
      <c r="F73" s="2">
        <f>+(F78+F80+F81+F82)-(D78+D80+D81+D82)</f>
        <v>-12</v>
      </c>
      <c r="G73" s="2">
        <f>+(G78+G80+G81+G82)-(D78+D80+D81+D82)</f>
        <v>-12</v>
      </c>
      <c r="H73" s="2">
        <f>+(H78+H80+H81+H82)-(D78+D80+D81+D82)</f>
        <v>-535811167</v>
      </c>
      <c r="I73" s="2">
        <f>+(I78+I80+I81+I82)-(E78+E80+E81+E82)</f>
        <v>238789629</v>
      </c>
      <c r="J73" s="2">
        <f t="shared" si="11"/>
        <v>-836758199</v>
      </c>
      <c r="K73" s="2">
        <f t="shared" si="11"/>
        <v>0</v>
      </c>
    </row>
    <row r="74" spans="1:11" ht="12.75" hidden="1">
      <c r="A74" s="2" t="s">
        <v>138</v>
      </c>
      <c r="B74" s="2">
        <f>+TREND(C74:E74)</f>
        <v>109875967.66666666</v>
      </c>
      <c r="C74" s="2">
        <f>+C73</f>
        <v>64299973</v>
      </c>
      <c r="D74" s="2">
        <f aca="true" t="shared" si="12" ref="D74:K74">+D73</f>
        <v>124719913</v>
      </c>
      <c r="E74" s="2">
        <f t="shared" si="12"/>
        <v>-88316115</v>
      </c>
      <c r="F74" s="2">
        <f t="shared" si="12"/>
        <v>-12</v>
      </c>
      <c r="G74" s="2">
        <f t="shared" si="12"/>
        <v>-12</v>
      </c>
      <c r="H74" s="2">
        <f t="shared" si="12"/>
        <v>-535811167</v>
      </c>
      <c r="I74" s="2">
        <f t="shared" si="12"/>
        <v>238789629</v>
      </c>
      <c r="J74" s="2">
        <f t="shared" si="12"/>
        <v>-836758199</v>
      </c>
      <c r="K74" s="2">
        <f t="shared" si="12"/>
        <v>0</v>
      </c>
    </row>
    <row r="75" spans="1:11" ht="12.75" hidden="1">
      <c r="A75" s="2" t="s">
        <v>139</v>
      </c>
      <c r="B75" s="2">
        <f>+B84-(((B80+B81+B78)*B70)-B79)</f>
        <v>50670891.01658559</v>
      </c>
      <c r="C75" s="2">
        <f aca="true" t="shared" si="13" ref="C75:K75">+C84-(((C80+C81+C78)*C70)-C79)</f>
        <v>704364045</v>
      </c>
      <c r="D75" s="2">
        <f t="shared" si="13"/>
        <v>714382575</v>
      </c>
      <c r="E75" s="2">
        <f t="shared" si="13"/>
        <v>-131901668.86633134</v>
      </c>
      <c r="F75" s="2">
        <f t="shared" si="13"/>
        <v>714382561</v>
      </c>
      <c r="G75" s="2">
        <f t="shared" si="13"/>
        <v>714382561</v>
      </c>
      <c r="H75" s="2">
        <f t="shared" si="13"/>
        <v>119462161.08711943</v>
      </c>
      <c r="I75" s="2">
        <f t="shared" si="13"/>
        <v>836643590</v>
      </c>
      <c r="J75" s="2">
        <f t="shared" si="13"/>
        <v>0</v>
      </c>
      <c r="K75" s="2">
        <f t="shared" si="13"/>
        <v>0</v>
      </c>
    </row>
    <row r="76" spans="1:11" ht="12.75" hidden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2.75" hidden="1">
      <c r="A77" s="1" t="s">
        <v>66</v>
      </c>
      <c r="B77" s="3">
        <v>1204248568</v>
      </c>
      <c r="C77" s="3">
        <v>1286024812</v>
      </c>
      <c r="D77" s="3">
        <v>1353445917</v>
      </c>
      <c r="E77" s="3">
        <v>1582220335</v>
      </c>
      <c r="F77" s="3">
        <v>1407268002</v>
      </c>
      <c r="G77" s="3">
        <v>1407268002</v>
      </c>
      <c r="H77" s="3">
        <v>1372393883</v>
      </c>
      <c r="I77" s="3">
        <v>1448975697</v>
      </c>
      <c r="J77" s="3">
        <v>1629194415</v>
      </c>
      <c r="K77" s="3">
        <v>1779331480</v>
      </c>
    </row>
    <row r="78" spans="1:11" ht="12.75" hidden="1">
      <c r="A78" s="1" t="s">
        <v>67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2.75" hidden="1">
      <c r="A79" s="1" t="s">
        <v>68</v>
      </c>
      <c r="B79" s="3">
        <v>495469475</v>
      </c>
      <c r="C79" s="3">
        <v>656918332</v>
      </c>
      <c r="D79" s="3">
        <v>714382575</v>
      </c>
      <c r="E79" s="3">
        <v>559662355</v>
      </c>
      <c r="F79" s="3">
        <v>714382561</v>
      </c>
      <c r="G79" s="3">
        <v>714382561</v>
      </c>
      <c r="H79" s="3">
        <v>122261043</v>
      </c>
      <c r="I79" s="3">
        <v>836643590</v>
      </c>
      <c r="J79" s="3">
        <v>0</v>
      </c>
      <c r="K79" s="3">
        <v>0</v>
      </c>
    </row>
    <row r="80" spans="1:11" ht="12.75" hidden="1">
      <c r="A80" s="1" t="s">
        <v>69</v>
      </c>
      <c r="B80" s="3">
        <v>444855068</v>
      </c>
      <c r="C80" s="3">
        <v>485100007</v>
      </c>
      <c r="D80" s="3">
        <v>524170238</v>
      </c>
      <c r="E80" s="3">
        <v>456907636</v>
      </c>
      <c r="F80" s="3">
        <v>524170230</v>
      </c>
      <c r="G80" s="3">
        <v>524170230</v>
      </c>
      <c r="H80" s="3">
        <v>171002973</v>
      </c>
      <c r="I80" s="3">
        <v>695173207</v>
      </c>
      <c r="J80" s="3">
        <v>0</v>
      </c>
      <c r="K80" s="3">
        <v>0</v>
      </c>
    </row>
    <row r="81" spans="1:11" ht="12.75" hidden="1">
      <c r="A81" s="1" t="s">
        <v>70</v>
      </c>
      <c r="B81" s="3">
        <v>52403940</v>
      </c>
      <c r="C81" s="3">
        <v>76463330</v>
      </c>
      <c r="D81" s="3">
        <v>162113923</v>
      </c>
      <c r="E81" s="3">
        <v>141060410</v>
      </c>
      <c r="F81" s="3">
        <v>162113919</v>
      </c>
      <c r="G81" s="3">
        <v>162113919</v>
      </c>
      <c r="H81" s="3">
        <v>-20528951</v>
      </c>
      <c r="I81" s="3">
        <v>141584971</v>
      </c>
      <c r="J81" s="3">
        <v>0</v>
      </c>
      <c r="K81" s="3">
        <v>0</v>
      </c>
    </row>
    <row r="82" spans="1:11" ht="12.75" hidden="1">
      <c r="A82" s="1" t="s">
        <v>71</v>
      </c>
      <c r="B82" s="3">
        <v>5791</v>
      </c>
      <c r="C82" s="3">
        <v>1435</v>
      </c>
      <c r="D82" s="3">
        <v>524</v>
      </c>
      <c r="E82" s="3">
        <v>524</v>
      </c>
      <c r="F82" s="3">
        <v>524</v>
      </c>
      <c r="G82" s="3">
        <v>524</v>
      </c>
      <c r="H82" s="3">
        <v>-504</v>
      </c>
      <c r="I82" s="3">
        <v>21</v>
      </c>
      <c r="J82" s="3">
        <v>0</v>
      </c>
      <c r="K82" s="3">
        <v>0</v>
      </c>
    </row>
    <row r="83" spans="1:11" ht="12.75" hidden="1">
      <c r="A83" s="1" t="s">
        <v>72</v>
      </c>
      <c r="B83" s="3">
        <v>1077201316</v>
      </c>
      <c r="C83" s="3">
        <v>0</v>
      </c>
      <c r="D83" s="3">
        <v>0</v>
      </c>
      <c r="E83" s="3">
        <v>1948230824</v>
      </c>
      <c r="F83" s="3">
        <v>0</v>
      </c>
      <c r="G83" s="3">
        <v>0</v>
      </c>
      <c r="H83" s="3">
        <v>25527120</v>
      </c>
      <c r="I83" s="3">
        <v>0</v>
      </c>
      <c r="J83" s="3">
        <v>0</v>
      </c>
      <c r="K83" s="3">
        <v>0</v>
      </c>
    </row>
    <row r="84" spans="1:11" ht="12.75" hidden="1">
      <c r="A84" s="1" t="s">
        <v>73</v>
      </c>
      <c r="B84" s="3">
        <v>0</v>
      </c>
      <c r="C84" s="3">
        <v>47445713</v>
      </c>
      <c r="D84" s="3">
        <v>0</v>
      </c>
      <c r="E84" s="3">
        <v>44730254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</row>
    <row r="85" spans="1:11" ht="12.75" hidden="1">
      <c r="A85" s="1" t="s">
        <v>74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" customHeight="1">
      <c r="A1" s="109" t="s">
        <v>98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9</v>
      </c>
      <c r="D3" s="15" t="s">
        <v>9</v>
      </c>
      <c r="E3" s="13" t="s">
        <v>10</v>
      </c>
      <c r="F3" s="14" t="s">
        <v>11</v>
      </c>
      <c r="G3" s="15" t="s">
        <v>12</v>
      </c>
      <c r="H3" s="16" t="s">
        <v>13</v>
      </c>
      <c r="I3" s="13" t="s">
        <v>14</v>
      </c>
      <c r="J3" s="14" t="s">
        <v>15</v>
      </c>
      <c r="K3" s="15" t="s">
        <v>16</v>
      </c>
    </row>
    <row r="4" spans="1:11" ht="13.5">
      <c r="A4" s="17" t="s">
        <v>17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18</v>
      </c>
      <c r="B5" s="6">
        <v>15616785</v>
      </c>
      <c r="C5" s="6">
        <v>1019693</v>
      </c>
      <c r="D5" s="23">
        <v>19962859</v>
      </c>
      <c r="E5" s="24">
        <v>23042214</v>
      </c>
      <c r="F5" s="6">
        <v>26483652</v>
      </c>
      <c r="G5" s="25">
        <v>26483652</v>
      </c>
      <c r="H5" s="26">
        <v>38908062</v>
      </c>
      <c r="I5" s="24">
        <v>31369865</v>
      </c>
      <c r="J5" s="6">
        <v>32812879</v>
      </c>
      <c r="K5" s="25">
        <v>34322271</v>
      </c>
    </row>
    <row r="6" spans="1:11" ht="13.5">
      <c r="A6" s="22" t="s">
        <v>19</v>
      </c>
      <c r="B6" s="6">
        <v>13770776</v>
      </c>
      <c r="C6" s="6">
        <v>1278661</v>
      </c>
      <c r="D6" s="23">
        <v>15264311</v>
      </c>
      <c r="E6" s="24">
        <v>19116522</v>
      </c>
      <c r="F6" s="6">
        <v>19005021</v>
      </c>
      <c r="G6" s="25">
        <v>19005021</v>
      </c>
      <c r="H6" s="26">
        <v>34997439</v>
      </c>
      <c r="I6" s="24">
        <v>20755214</v>
      </c>
      <c r="J6" s="6">
        <v>21709912</v>
      </c>
      <c r="K6" s="25">
        <v>22708523</v>
      </c>
    </row>
    <row r="7" spans="1:11" ht="13.5">
      <c r="A7" s="22" t="s">
        <v>20</v>
      </c>
      <c r="B7" s="6">
        <v>1529509</v>
      </c>
      <c r="C7" s="6">
        <v>42061</v>
      </c>
      <c r="D7" s="23">
        <v>1201428</v>
      </c>
      <c r="E7" s="24">
        <v>3760843</v>
      </c>
      <c r="F7" s="6">
        <v>2104632</v>
      </c>
      <c r="G7" s="25">
        <v>2104632</v>
      </c>
      <c r="H7" s="26">
        <v>1905141</v>
      </c>
      <c r="I7" s="24">
        <v>2199340</v>
      </c>
      <c r="J7" s="6">
        <v>2300510</v>
      </c>
      <c r="K7" s="25">
        <v>2406333</v>
      </c>
    </row>
    <row r="8" spans="1:11" ht="13.5">
      <c r="A8" s="22" t="s">
        <v>21</v>
      </c>
      <c r="B8" s="6">
        <v>32419000</v>
      </c>
      <c r="C8" s="6">
        <v>3072229</v>
      </c>
      <c r="D8" s="23">
        <v>37336998</v>
      </c>
      <c r="E8" s="24">
        <v>35636000</v>
      </c>
      <c r="F8" s="6">
        <v>35636000</v>
      </c>
      <c r="G8" s="25">
        <v>35636000</v>
      </c>
      <c r="H8" s="26">
        <v>86090323</v>
      </c>
      <c r="I8" s="24">
        <v>37911000</v>
      </c>
      <c r="J8" s="6">
        <v>39114000</v>
      </c>
      <c r="K8" s="25">
        <v>41062000</v>
      </c>
    </row>
    <row r="9" spans="1:11" ht="13.5">
      <c r="A9" s="22" t="s">
        <v>22</v>
      </c>
      <c r="B9" s="6">
        <v>2599456</v>
      </c>
      <c r="C9" s="6">
        <v>808661</v>
      </c>
      <c r="D9" s="23">
        <v>5739288</v>
      </c>
      <c r="E9" s="24">
        <v>8644694</v>
      </c>
      <c r="F9" s="6">
        <v>9424422</v>
      </c>
      <c r="G9" s="25">
        <v>9424422</v>
      </c>
      <c r="H9" s="26">
        <v>11171584</v>
      </c>
      <c r="I9" s="24">
        <v>14001009</v>
      </c>
      <c r="J9" s="6">
        <v>13679415</v>
      </c>
      <c r="K9" s="25">
        <v>14294864</v>
      </c>
    </row>
    <row r="10" spans="1:11" ht="25.5">
      <c r="A10" s="27" t="s">
        <v>129</v>
      </c>
      <c r="B10" s="28">
        <f>SUM(B5:B9)</f>
        <v>65935526</v>
      </c>
      <c r="C10" s="29">
        <f aca="true" t="shared" si="0" ref="C10:K10">SUM(C5:C9)</f>
        <v>6221305</v>
      </c>
      <c r="D10" s="30">
        <f t="shared" si="0"/>
        <v>79504884</v>
      </c>
      <c r="E10" s="28">
        <f t="shared" si="0"/>
        <v>90200273</v>
      </c>
      <c r="F10" s="29">
        <f t="shared" si="0"/>
        <v>92653727</v>
      </c>
      <c r="G10" s="31">
        <f t="shared" si="0"/>
        <v>92653727</v>
      </c>
      <c r="H10" s="32">
        <f t="shared" si="0"/>
        <v>173072549</v>
      </c>
      <c r="I10" s="28">
        <f t="shared" si="0"/>
        <v>106236428</v>
      </c>
      <c r="J10" s="29">
        <f t="shared" si="0"/>
        <v>109616716</v>
      </c>
      <c r="K10" s="31">
        <f t="shared" si="0"/>
        <v>114793991</v>
      </c>
    </row>
    <row r="11" spans="1:11" ht="13.5">
      <c r="A11" s="22" t="s">
        <v>23</v>
      </c>
      <c r="B11" s="6">
        <v>24981664</v>
      </c>
      <c r="C11" s="6">
        <v>3848839</v>
      </c>
      <c r="D11" s="23">
        <v>31459575</v>
      </c>
      <c r="E11" s="24">
        <v>35546489</v>
      </c>
      <c r="F11" s="6">
        <v>35306452</v>
      </c>
      <c r="G11" s="25">
        <v>35306452</v>
      </c>
      <c r="H11" s="26">
        <v>63657364</v>
      </c>
      <c r="I11" s="24">
        <v>39578195</v>
      </c>
      <c r="J11" s="6">
        <v>41098128</v>
      </c>
      <c r="K11" s="25">
        <v>42917258</v>
      </c>
    </row>
    <row r="12" spans="1:11" ht="13.5">
      <c r="A12" s="22" t="s">
        <v>24</v>
      </c>
      <c r="B12" s="6">
        <v>3030075</v>
      </c>
      <c r="C12" s="6">
        <v>265438</v>
      </c>
      <c r="D12" s="23">
        <v>3568243</v>
      </c>
      <c r="E12" s="24">
        <v>3779701</v>
      </c>
      <c r="F12" s="6">
        <v>3779701</v>
      </c>
      <c r="G12" s="25">
        <v>3779701</v>
      </c>
      <c r="H12" s="26">
        <v>6783720</v>
      </c>
      <c r="I12" s="24">
        <v>3693836</v>
      </c>
      <c r="J12" s="6">
        <v>3945946</v>
      </c>
      <c r="K12" s="25">
        <v>4127459</v>
      </c>
    </row>
    <row r="13" spans="1:11" ht="13.5">
      <c r="A13" s="22" t="s">
        <v>130</v>
      </c>
      <c r="B13" s="6">
        <v>8145815</v>
      </c>
      <c r="C13" s="6">
        <v>9027937</v>
      </c>
      <c r="D13" s="23">
        <v>10250036</v>
      </c>
      <c r="E13" s="24">
        <v>8279951</v>
      </c>
      <c r="F13" s="6">
        <v>8279951</v>
      </c>
      <c r="G13" s="25">
        <v>8279951</v>
      </c>
      <c r="H13" s="26">
        <v>10195691</v>
      </c>
      <c r="I13" s="24">
        <v>8652548</v>
      </c>
      <c r="J13" s="6">
        <v>9050567</v>
      </c>
      <c r="K13" s="25">
        <v>9466892</v>
      </c>
    </row>
    <row r="14" spans="1:11" ht="13.5">
      <c r="A14" s="22" t="s">
        <v>25</v>
      </c>
      <c r="B14" s="6">
        <v>0</v>
      </c>
      <c r="C14" s="6">
        <v>0</v>
      </c>
      <c r="D14" s="23">
        <v>2163</v>
      </c>
      <c r="E14" s="24">
        <v>303664</v>
      </c>
      <c r="F14" s="6">
        <v>7000</v>
      </c>
      <c r="G14" s="25">
        <v>7000</v>
      </c>
      <c r="H14" s="26">
        <v>53969</v>
      </c>
      <c r="I14" s="24">
        <v>7315</v>
      </c>
      <c r="J14" s="6">
        <v>7651</v>
      </c>
      <c r="K14" s="25">
        <v>8003</v>
      </c>
    </row>
    <row r="15" spans="1:11" ht="13.5">
      <c r="A15" s="22" t="s">
        <v>26</v>
      </c>
      <c r="B15" s="6">
        <v>14152717</v>
      </c>
      <c r="C15" s="6">
        <v>1340800</v>
      </c>
      <c r="D15" s="23">
        <v>14457271</v>
      </c>
      <c r="E15" s="24">
        <v>18100362</v>
      </c>
      <c r="F15" s="6">
        <v>18341322</v>
      </c>
      <c r="G15" s="25">
        <v>18341322</v>
      </c>
      <c r="H15" s="26">
        <v>33466408</v>
      </c>
      <c r="I15" s="24">
        <v>20225899</v>
      </c>
      <c r="J15" s="6">
        <v>20533340</v>
      </c>
      <c r="K15" s="25">
        <v>21477735</v>
      </c>
    </row>
    <row r="16" spans="1:11" ht="13.5">
      <c r="A16" s="22" t="s">
        <v>21</v>
      </c>
      <c r="B16" s="6">
        <v>0</v>
      </c>
      <c r="C16" s="6">
        <v>0</v>
      </c>
      <c r="D16" s="23">
        <v>0</v>
      </c>
      <c r="E16" s="24">
        <v>0</v>
      </c>
      <c r="F16" s="6">
        <v>0</v>
      </c>
      <c r="G16" s="25">
        <v>0</v>
      </c>
      <c r="H16" s="26">
        <v>0</v>
      </c>
      <c r="I16" s="24">
        <v>0</v>
      </c>
      <c r="J16" s="6">
        <v>0</v>
      </c>
      <c r="K16" s="25">
        <v>0</v>
      </c>
    </row>
    <row r="17" spans="1:11" ht="13.5">
      <c r="A17" s="22" t="s">
        <v>27</v>
      </c>
      <c r="B17" s="6">
        <v>26708297</v>
      </c>
      <c r="C17" s="6">
        <v>2518572</v>
      </c>
      <c r="D17" s="23">
        <v>20693836</v>
      </c>
      <c r="E17" s="24">
        <v>20765277</v>
      </c>
      <c r="F17" s="6">
        <v>24097849</v>
      </c>
      <c r="G17" s="25">
        <v>24097849</v>
      </c>
      <c r="H17" s="26">
        <v>39367967</v>
      </c>
      <c r="I17" s="24">
        <v>30390471</v>
      </c>
      <c r="J17" s="6">
        <v>31035558</v>
      </c>
      <c r="K17" s="25">
        <v>32597498</v>
      </c>
    </row>
    <row r="18" spans="1:11" ht="13.5">
      <c r="A18" s="33" t="s">
        <v>28</v>
      </c>
      <c r="B18" s="34">
        <f>SUM(B11:B17)</f>
        <v>77018568</v>
      </c>
      <c r="C18" s="35">
        <f aca="true" t="shared" si="1" ref="C18:K18">SUM(C11:C17)</f>
        <v>17001586</v>
      </c>
      <c r="D18" s="36">
        <f t="shared" si="1"/>
        <v>80431124</v>
      </c>
      <c r="E18" s="34">
        <f t="shared" si="1"/>
        <v>86775444</v>
      </c>
      <c r="F18" s="35">
        <f t="shared" si="1"/>
        <v>89812275</v>
      </c>
      <c r="G18" s="37">
        <f t="shared" si="1"/>
        <v>89812275</v>
      </c>
      <c r="H18" s="38">
        <f t="shared" si="1"/>
        <v>153525119</v>
      </c>
      <c r="I18" s="34">
        <f t="shared" si="1"/>
        <v>102548264</v>
      </c>
      <c r="J18" s="35">
        <f t="shared" si="1"/>
        <v>105671190</v>
      </c>
      <c r="K18" s="37">
        <f t="shared" si="1"/>
        <v>110594845</v>
      </c>
    </row>
    <row r="19" spans="1:11" ht="13.5">
      <c r="A19" s="33" t="s">
        <v>29</v>
      </c>
      <c r="B19" s="39">
        <f>+B10-B18</f>
        <v>-11083042</v>
      </c>
      <c r="C19" s="40">
        <f aca="true" t="shared" si="2" ref="C19:K19">+C10-C18</f>
        <v>-10780281</v>
      </c>
      <c r="D19" s="41">
        <f t="shared" si="2"/>
        <v>-926240</v>
      </c>
      <c r="E19" s="39">
        <f t="shared" si="2"/>
        <v>3424829</v>
      </c>
      <c r="F19" s="40">
        <f t="shared" si="2"/>
        <v>2841452</v>
      </c>
      <c r="G19" s="42">
        <f t="shared" si="2"/>
        <v>2841452</v>
      </c>
      <c r="H19" s="43">
        <f t="shared" si="2"/>
        <v>19547430</v>
      </c>
      <c r="I19" s="39">
        <f t="shared" si="2"/>
        <v>3688164</v>
      </c>
      <c r="J19" s="40">
        <f t="shared" si="2"/>
        <v>3945526</v>
      </c>
      <c r="K19" s="42">
        <f t="shared" si="2"/>
        <v>4199146</v>
      </c>
    </row>
    <row r="20" spans="1:11" ht="25.5">
      <c r="A20" s="44" t="s">
        <v>30</v>
      </c>
      <c r="B20" s="45">
        <v>16602216</v>
      </c>
      <c r="C20" s="46">
        <v>239040</v>
      </c>
      <c r="D20" s="47">
        <v>9247000</v>
      </c>
      <c r="E20" s="45">
        <v>15170000</v>
      </c>
      <c r="F20" s="46">
        <v>15170000</v>
      </c>
      <c r="G20" s="48">
        <v>15170000</v>
      </c>
      <c r="H20" s="49">
        <v>16052451</v>
      </c>
      <c r="I20" s="45">
        <v>9310000</v>
      </c>
      <c r="J20" s="46">
        <v>9714000</v>
      </c>
      <c r="K20" s="48">
        <v>10010000</v>
      </c>
    </row>
    <row r="21" spans="1:11" ht="63.75">
      <c r="A21" s="50" t="s">
        <v>131</v>
      </c>
      <c r="B21" s="51">
        <v>0</v>
      </c>
      <c r="C21" s="52">
        <v>0</v>
      </c>
      <c r="D21" s="53">
        <v>0</v>
      </c>
      <c r="E21" s="51">
        <v>0</v>
      </c>
      <c r="F21" s="52">
        <v>0</v>
      </c>
      <c r="G21" s="54">
        <v>0</v>
      </c>
      <c r="H21" s="55">
        <v>0</v>
      </c>
      <c r="I21" s="51">
        <v>0</v>
      </c>
      <c r="J21" s="52">
        <v>0</v>
      </c>
      <c r="K21" s="54">
        <v>0</v>
      </c>
    </row>
    <row r="22" spans="1:11" ht="25.5">
      <c r="A22" s="56" t="s">
        <v>132</v>
      </c>
      <c r="B22" s="57">
        <f>SUM(B19:B21)</f>
        <v>5519174</v>
      </c>
      <c r="C22" s="58">
        <f aca="true" t="shared" si="3" ref="C22:K22">SUM(C19:C21)</f>
        <v>-10541241</v>
      </c>
      <c r="D22" s="59">
        <f t="shared" si="3"/>
        <v>8320760</v>
      </c>
      <c r="E22" s="57">
        <f t="shared" si="3"/>
        <v>18594829</v>
      </c>
      <c r="F22" s="58">
        <f t="shared" si="3"/>
        <v>18011452</v>
      </c>
      <c r="G22" s="60">
        <f t="shared" si="3"/>
        <v>18011452</v>
      </c>
      <c r="H22" s="61">
        <f t="shared" si="3"/>
        <v>35599881</v>
      </c>
      <c r="I22" s="57">
        <f t="shared" si="3"/>
        <v>12998164</v>
      </c>
      <c r="J22" s="58">
        <f t="shared" si="3"/>
        <v>13659526</v>
      </c>
      <c r="K22" s="60">
        <f t="shared" si="3"/>
        <v>14209146</v>
      </c>
    </row>
    <row r="23" spans="1:11" ht="13.5">
      <c r="A23" s="50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62" t="s">
        <v>32</v>
      </c>
      <c r="B24" s="39">
        <f>SUM(B22:B23)</f>
        <v>5519174</v>
      </c>
      <c r="C24" s="40">
        <f aca="true" t="shared" si="4" ref="C24:K24">SUM(C22:C23)</f>
        <v>-10541241</v>
      </c>
      <c r="D24" s="41">
        <f t="shared" si="4"/>
        <v>8320760</v>
      </c>
      <c r="E24" s="39">
        <f t="shared" si="4"/>
        <v>18594829</v>
      </c>
      <c r="F24" s="40">
        <f t="shared" si="4"/>
        <v>18011452</v>
      </c>
      <c r="G24" s="42">
        <f t="shared" si="4"/>
        <v>18011452</v>
      </c>
      <c r="H24" s="43">
        <f t="shared" si="4"/>
        <v>35599881</v>
      </c>
      <c r="I24" s="39">
        <f t="shared" si="4"/>
        <v>12998164</v>
      </c>
      <c r="J24" s="40">
        <f t="shared" si="4"/>
        <v>13659526</v>
      </c>
      <c r="K24" s="42">
        <f t="shared" si="4"/>
        <v>14209146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64" t="s">
        <v>133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3.5">
      <c r="A27" s="33" t="s">
        <v>33</v>
      </c>
      <c r="B27" s="7">
        <v>22517349</v>
      </c>
      <c r="C27" s="7">
        <v>4331330</v>
      </c>
      <c r="D27" s="69">
        <v>264335669</v>
      </c>
      <c r="E27" s="70">
        <v>30447498</v>
      </c>
      <c r="F27" s="7">
        <v>18011448</v>
      </c>
      <c r="G27" s="71">
        <v>18011448</v>
      </c>
      <c r="H27" s="72">
        <v>966305115</v>
      </c>
      <c r="I27" s="70">
        <v>12998155</v>
      </c>
      <c r="J27" s="7">
        <v>13659524</v>
      </c>
      <c r="K27" s="71">
        <v>14209148</v>
      </c>
    </row>
    <row r="28" spans="1:11" ht="13.5">
      <c r="A28" s="73" t="s">
        <v>34</v>
      </c>
      <c r="B28" s="6">
        <v>21321883</v>
      </c>
      <c r="C28" s="6">
        <v>8846965</v>
      </c>
      <c r="D28" s="23">
        <v>164888607</v>
      </c>
      <c r="E28" s="24">
        <v>15170000</v>
      </c>
      <c r="F28" s="6">
        <v>14702902</v>
      </c>
      <c r="G28" s="25">
        <v>14702902</v>
      </c>
      <c r="H28" s="26">
        <v>0</v>
      </c>
      <c r="I28" s="24">
        <v>8853500</v>
      </c>
      <c r="J28" s="6">
        <v>9228300</v>
      </c>
      <c r="K28" s="25">
        <v>9509500</v>
      </c>
    </row>
    <row r="29" spans="1:11" ht="13.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3.5">
      <c r="A30" s="22" t="s">
        <v>35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36</v>
      </c>
      <c r="B31" s="6">
        <v>1195466</v>
      </c>
      <c r="C31" s="6">
        <v>-974627</v>
      </c>
      <c r="D31" s="23">
        <v>99447062</v>
      </c>
      <c r="E31" s="24">
        <v>3424826</v>
      </c>
      <c r="F31" s="6">
        <v>3231926</v>
      </c>
      <c r="G31" s="25">
        <v>3231926</v>
      </c>
      <c r="H31" s="26">
        <v>0</v>
      </c>
      <c r="I31" s="24">
        <v>3800959</v>
      </c>
      <c r="J31" s="6">
        <v>4012028</v>
      </c>
      <c r="K31" s="25">
        <v>4255820</v>
      </c>
    </row>
    <row r="32" spans="1:11" ht="13.5">
      <c r="A32" s="33" t="s">
        <v>37</v>
      </c>
      <c r="B32" s="7">
        <f>SUM(B28:B31)</f>
        <v>22517349</v>
      </c>
      <c r="C32" s="7">
        <f aca="true" t="shared" si="5" ref="C32:K32">SUM(C28:C31)</f>
        <v>7872338</v>
      </c>
      <c r="D32" s="69">
        <f t="shared" si="5"/>
        <v>264335669</v>
      </c>
      <c r="E32" s="70">
        <f t="shared" si="5"/>
        <v>18594826</v>
      </c>
      <c r="F32" s="7">
        <f t="shared" si="5"/>
        <v>17934828</v>
      </c>
      <c r="G32" s="71">
        <f t="shared" si="5"/>
        <v>17934828</v>
      </c>
      <c r="H32" s="72">
        <f t="shared" si="5"/>
        <v>0</v>
      </c>
      <c r="I32" s="70">
        <f t="shared" si="5"/>
        <v>12654459</v>
      </c>
      <c r="J32" s="7">
        <f t="shared" si="5"/>
        <v>13240328</v>
      </c>
      <c r="K32" s="71">
        <f t="shared" si="5"/>
        <v>13765320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3.5">
      <c r="A34" s="64" t="s">
        <v>38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3.5">
      <c r="A35" s="22" t="s">
        <v>39</v>
      </c>
      <c r="B35" s="6">
        <v>36250481</v>
      </c>
      <c r="C35" s="6">
        <v>3999984</v>
      </c>
      <c r="D35" s="23">
        <v>46312908</v>
      </c>
      <c r="E35" s="24">
        <v>24137832</v>
      </c>
      <c r="F35" s="6">
        <v>27466505</v>
      </c>
      <c r="G35" s="25">
        <v>27466505</v>
      </c>
      <c r="H35" s="26">
        <v>220124695</v>
      </c>
      <c r="I35" s="24">
        <v>25357541</v>
      </c>
      <c r="J35" s="6">
        <v>33930764</v>
      </c>
      <c r="K35" s="25">
        <v>38323890</v>
      </c>
    </row>
    <row r="36" spans="1:11" ht="13.5">
      <c r="A36" s="22" t="s">
        <v>40</v>
      </c>
      <c r="B36" s="6">
        <v>153845138</v>
      </c>
      <c r="C36" s="6">
        <v>-4043311</v>
      </c>
      <c r="D36" s="23">
        <v>182511719</v>
      </c>
      <c r="E36" s="24">
        <v>172680005</v>
      </c>
      <c r="F36" s="6">
        <v>190691300</v>
      </c>
      <c r="G36" s="25">
        <v>190691300</v>
      </c>
      <c r="H36" s="26">
        <v>737103626</v>
      </c>
      <c r="I36" s="24">
        <v>311829539</v>
      </c>
      <c r="J36" s="6">
        <v>279441760</v>
      </c>
      <c r="K36" s="25">
        <v>283265051</v>
      </c>
    </row>
    <row r="37" spans="1:11" ht="13.5">
      <c r="A37" s="22" t="s">
        <v>41</v>
      </c>
      <c r="B37" s="6">
        <v>22166164</v>
      </c>
      <c r="C37" s="6">
        <v>10228705</v>
      </c>
      <c r="D37" s="23">
        <v>37303266</v>
      </c>
      <c r="E37" s="24">
        <v>15565526</v>
      </c>
      <c r="F37" s="6">
        <v>15814000</v>
      </c>
      <c r="G37" s="25">
        <v>15814000</v>
      </c>
      <c r="H37" s="26">
        <v>159363049</v>
      </c>
      <c r="I37" s="24">
        <v>18559419</v>
      </c>
      <c r="J37" s="6">
        <v>16570452</v>
      </c>
      <c r="K37" s="25">
        <v>15152540</v>
      </c>
    </row>
    <row r="38" spans="1:11" ht="13.5">
      <c r="A38" s="22" t="s">
        <v>42</v>
      </c>
      <c r="B38" s="6">
        <v>11227209</v>
      </c>
      <c r="C38" s="6">
        <v>311351</v>
      </c>
      <c r="D38" s="23">
        <v>2251788</v>
      </c>
      <c r="E38" s="24">
        <v>14971306</v>
      </c>
      <c r="F38" s="6">
        <v>15665000</v>
      </c>
      <c r="G38" s="25">
        <v>15665000</v>
      </c>
      <c r="H38" s="26">
        <v>8688709</v>
      </c>
      <c r="I38" s="24">
        <v>16071306</v>
      </c>
      <c r="J38" s="6">
        <v>16764980</v>
      </c>
      <c r="K38" s="25">
        <v>17447137</v>
      </c>
    </row>
    <row r="39" spans="1:11" ht="13.5">
      <c r="A39" s="22" t="s">
        <v>43</v>
      </c>
      <c r="B39" s="6">
        <v>156702246</v>
      </c>
      <c r="C39" s="6">
        <v>-42142</v>
      </c>
      <c r="D39" s="23">
        <v>180948813</v>
      </c>
      <c r="E39" s="24">
        <v>147686175</v>
      </c>
      <c r="F39" s="6">
        <v>168667353</v>
      </c>
      <c r="G39" s="25">
        <v>168667353</v>
      </c>
      <c r="H39" s="26">
        <v>753576682</v>
      </c>
      <c r="I39" s="24">
        <v>289558191</v>
      </c>
      <c r="J39" s="6">
        <v>266377566</v>
      </c>
      <c r="K39" s="25">
        <v>274780118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64" t="s">
        <v>44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3.5">
      <c r="A42" s="22" t="s">
        <v>45</v>
      </c>
      <c r="B42" s="6">
        <v>16362803</v>
      </c>
      <c r="C42" s="6">
        <v>519</v>
      </c>
      <c r="D42" s="23">
        <v>15158763</v>
      </c>
      <c r="E42" s="24">
        <v>26850324</v>
      </c>
      <c r="F42" s="6">
        <v>96612616</v>
      </c>
      <c r="G42" s="25">
        <v>96612616</v>
      </c>
      <c r="H42" s="26">
        <v>74888931</v>
      </c>
      <c r="I42" s="24">
        <v>119330668</v>
      </c>
      <c r="J42" s="6">
        <v>127496538</v>
      </c>
      <c r="K42" s="25">
        <v>135201413</v>
      </c>
    </row>
    <row r="43" spans="1:11" ht="13.5">
      <c r="A43" s="22" t="s">
        <v>46</v>
      </c>
      <c r="B43" s="6">
        <v>-22501587</v>
      </c>
      <c r="C43" s="6">
        <v>0</v>
      </c>
      <c r="D43" s="23">
        <v>0</v>
      </c>
      <c r="E43" s="24">
        <v>0</v>
      </c>
      <c r="F43" s="6">
        <v>0</v>
      </c>
      <c r="G43" s="25">
        <v>0</v>
      </c>
      <c r="H43" s="26">
        <v>0</v>
      </c>
      <c r="I43" s="24">
        <v>0</v>
      </c>
      <c r="J43" s="6">
        <v>0</v>
      </c>
      <c r="K43" s="25">
        <v>0</v>
      </c>
    </row>
    <row r="44" spans="1:11" ht="13.5">
      <c r="A44" s="22" t="s">
        <v>47</v>
      </c>
      <c r="B44" s="6">
        <v>-61976</v>
      </c>
      <c r="C44" s="6">
        <v>-5072</v>
      </c>
      <c r="D44" s="23">
        <v>205211</v>
      </c>
      <c r="E44" s="24">
        <v>-200139</v>
      </c>
      <c r="F44" s="6">
        <v>3653001</v>
      </c>
      <c r="G44" s="25">
        <v>3653001</v>
      </c>
      <c r="H44" s="26">
        <v>-954280</v>
      </c>
      <c r="I44" s="24">
        <v>0</v>
      </c>
      <c r="J44" s="6">
        <v>0</v>
      </c>
      <c r="K44" s="25">
        <v>0</v>
      </c>
    </row>
    <row r="45" spans="1:11" ht="13.5">
      <c r="A45" s="33" t="s">
        <v>48</v>
      </c>
      <c r="B45" s="7">
        <v>14827721</v>
      </c>
      <c r="C45" s="7">
        <v>-4553</v>
      </c>
      <c r="D45" s="69">
        <v>15237400</v>
      </c>
      <c r="E45" s="70">
        <v>25818742</v>
      </c>
      <c r="F45" s="7">
        <v>112003122</v>
      </c>
      <c r="G45" s="71">
        <v>112003122</v>
      </c>
      <c r="H45" s="72">
        <v>74354232</v>
      </c>
      <c r="I45" s="70">
        <v>127137668</v>
      </c>
      <c r="J45" s="7">
        <v>135877560</v>
      </c>
      <c r="K45" s="71">
        <v>148123368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64" t="s">
        <v>49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3.5">
      <c r="A48" s="22" t="s">
        <v>50</v>
      </c>
      <c r="B48" s="6">
        <v>15149332</v>
      </c>
      <c r="C48" s="6">
        <v>-1424882</v>
      </c>
      <c r="D48" s="23">
        <v>12057587</v>
      </c>
      <c r="E48" s="24">
        <v>9069314</v>
      </c>
      <c r="F48" s="6">
        <v>12397523</v>
      </c>
      <c r="G48" s="25">
        <v>12397523</v>
      </c>
      <c r="H48" s="26">
        <v>62189940</v>
      </c>
      <c r="I48" s="24">
        <v>8381023</v>
      </c>
      <c r="J48" s="6">
        <v>12921955</v>
      </c>
      <c r="K48" s="25">
        <v>19485557</v>
      </c>
    </row>
    <row r="49" spans="1:11" ht="13.5">
      <c r="A49" s="22" t="s">
        <v>51</v>
      </c>
      <c r="B49" s="6">
        <f>+B75</f>
        <v>518609.52093534917</v>
      </c>
      <c r="C49" s="6">
        <f aca="true" t="shared" si="6" ref="C49:K49">+C75</f>
        <v>5314750.70353273</v>
      </c>
      <c r="D49" s="23">
        <f t="shared" si="6"/>
        <v>14398816.8207376</v>
      </c>
      <c r="E49" s="24">
        <f t="shared" si="6"/>
        <v>4121993</v>
      </c>
      <c r="F49" s="6">
        <f t="shared" si="6"/>
        <v>-12570026.730143549</v>
      </c>
      <c r="G49" s="25">
        <f t="shared" si="6"/>
        <v>-12570026.730143549</v>
      </c>
      <c r="H49" s="26">
        <f t="shared" si="6"/>
        <v>67243041.34549043</v>
      </c>
      <c r="I49" s="24">
        <f t="shared" si="6"/>
        <v>-7859393.298506122</v>
      </c>
      <c r="J49" s="6">
        <f t="shared" si="6"/>
        <v>-17009186.963282157</v>
      </c>
      <c r="K49" s="25">
        <f t="shared" si="6"/>
        <v>-16979073.152167935</v>
      </c>
    </row>
    <row r="50" spans="1:11" ht="13.5">
      <c r="A50" s="33" t="s">
        <v>52</v>
      </c>
      <c r="B50" s="7">
        <f>+B48-B49</f>
        <v>14630722.47906465</v>
      </c>
      <c r="C50" s="7">
        <f aca="true" t="shared" si="7" ref="C50:K50">+C48-C49</f>
        <v>-6739632.70353273</v>
      </c>
      <c r="D50" s="69">
        <f t="shared" si="7"/>
        <v>-2341229.8207376003</v>
      </c>
      <c r="E50" s="70">
        <f t="shared" si="7"/>
        <v>4947321</v>
      </c>
      <c r="F50" s="7">
        <f t="shared" si="7"/>
        <v>24967549.730143547</v>
      </c>
      <c r="G50" s="71">
        <f t="shared" si="7"/>
        <v>24967549.730143547</v>
      </c>
      <c r="H50" s="72">
        <f t="shared" si="7"/>
        <v>-5053101.345490426</v>
      </c>
      <c r="I50" s="70">
        <f t="shared" si="7"/>
        <v>16240416.298506122</v>
      </c>
      <c r="J50" s="7">
        <f t="shared" si="7"/>
        <v>29931141.963282157</v>
      </c>
      <c r="K50" s="71">
        <f t="shared" si="7"/>
        <v>36464630.15216793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3.5">
      <c r="A52" s="64" t="s">
        <v>53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54</v>
      </c>
      <c r="B53" s="6">
        <v>108658493</v>
      </c>
      <c r="C53" s="6">
        <v>-5098222</v>
      </c>
      <c r="D53" s="23">
        <v>129399127</v>
      </c>
      <c r="E53" s="24">
        <v>159506858</v>
      </c>
      <c r="F53" s="6">
        <v>177985251</v>
      </c>
      <c r="G53" s="25">
        <v>177985251</v>
      </c>
      <c r="H53" s="26">
        <v>514918346</v>
      </c>
      <c r="I53" s="24">
        <v>303976039</v>
      </c>
      <c r="J53" s="6">
        <v>270213460</v>
      </c>
      <c r="K53" s="25">
        <v>273755551</v>
      </c>
    </row>
    <row r="54" spans="1:11" ht="13.5">
      <c r="A54" s="22" t="s">
        <v>55</v>
      </c>
      <c r="B54" s="6">
        <v>8145815</v>
      </c>
      <c r="C54" s="6">
        <v>0</v>
      </c>
      <c r="D54" s="23">
        <v>10250036</v>
      </c>
      <c r="E54" s="24">
        <v>7811521</v>
      </c>
      <c r="F54" s="6">
        <v>7811521</v>
      </c>
      <c r="G54" s="25">
        <v>7811521</v>
      </c>
      <c r="H54" s="26">
        <v>10195691</v>
      </c>
      <c r="I54" s="24">
        <v>8163039</v>
      </c>
      <c r="J54" s="6">
        <v>8538540</v>
      </c>
      <c r="K54" s="25">
        <v>8931312</v>
      </c>
    </row>
    <row r="55" spans="1:11" ht="13.5">
      <c r="A55" s="22" t="s">
        <v>56</v>
      </c>
      <c r="B55" s="6">
        <v>0</v>
      </c>
      <c r="C55" s="6">
        <v>-3467346</v>
      </c>
      <c r="D55" s="23">
        <v>40549614</v>
      </c>
      <c r="E55" s="24">
        <v>1153826</v>
      </c>
      <c r="F55" s="6">
        <v>170926</v>
      </c>
      <c r="G55" s="25">
        <v>170926</v>
      </c>
      <c r="H55" s="26">
        <v>166693341</v>
      </c>
      <c r="I55" s="24">
        <v>1740000</v>
      </c>
      <c r="J55" s="6">
        <v>775520</v>
      </c>
      <c r="K55" s="25">
        <v>812745</v>
      </c>
    </row>
    <row r="56" spans="1:11" ht="13.5">
      <c r="A56" s="22" t="s">
        <v>57</v>
      </c>
      <c r="B56" s="6">
        <v>0</v>
      </c>
      <c r="C56" s="6">
        <v>75758</v>
      </c>
      <c r="D56" s="23">
        <v>1435338</v>
      </c>
      <c r="E56" s="24">
        <v>2198083</v>
      </c>
      <c r="F56" s="6">
        <v>1978984</v>
      </c>
      <c r="G56" s="25">
        <v>1978984</v>
      </c>
      <c r="H56" s="26">
        <v>1819623</v>
      </c>
      <c r="I56" s="24">
        <v>2510220</v>
      </c>
      <c r="J56" s="6">
        <v>2625170</v>
      </c>
      <c r="K56" s="25">
        <v>2746348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3.5">
      <c r="A58" s="64" t="s">
        <v>58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3.5">
      <c r="A59" s="90" t="s">
        <v>59</v>
      </c>
      <c r="B59" s="6">
        <v>661500</v>
      </c>
      <c r="C59" s="6">
        <v>402522</v>
      </c>
      <c r="D59" s="23">
        <v>0</v>
      </c>
      <c r="E59" s="24">
        <v>426021</v>
      </c>
      <c r="F59" s="6">
        <v>426021</v>
      </c>
      <c r="G59" s="25">
        <v>426021</v>
      </c>
      <c r="H59" s="26">
        <v>0</v>
      </c>
      <c r="I59" s="24">
        <v>0</v>
      </c>
      <c r="J59" s="6">
        <v>0</v>
      </c>
      <c r="K59" s="25">
        <v>0</v>
      </c>
    </row>
    <row r="60" spans="1:11" ht="13.5">
      <c r="A60" s="90" t="s">
        <v>60</v>
      </c>
      <c r="B60" s="6">
        <v>3105223</v>
      </c>
      <c r="C60" s="6">
        <v>2850584</v>
      </c>
      <c r="D60" s="23">
        <v>0</v>
      </c>
      <c r="E60" s="24">
        <v>3423880</v>
      </c>
      <c r="F60" s="6">
        <v>3423880</v>
      </c>
      <c r="G60" s="25">
        <v>3423880</v>
      </c>
      <c r="H60" s="26">
        <v>0</v>
      </c>
      <c r="I60" s="24">
        <v>0</v>
      </c>
      <c r="J60" s="6">
        <v>0</v>
      </c>
      <c r="K60" s="25">
        <v>0</v>
      </c>
    </row>
    <row r="61" spans="1:11" ht="13.5">
      <c r="A61" s="91" t="s">
        <v>61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3.5">
      <c r="A62" s="96" t="s">
        <v>62</v>
      </c>
      <c r="B62" s="97">
        <v>0</v>
      </c>
      <c r="C62" s="98">
        <v>0</v>
      </c>
      <c r="D62" s="99">
        <v>0</v>
      </c>
      <c r="E62" s="97">
        <v>0</v>
      </c>
      <c r="F62" s="98">
        <v>0</v>
      </c>
      <c r="G62" s="99">
        <v>0</v>
      </c>
      <c r="H62" s="100">
        <v>0</v>
      </c>
      <c r="I62" s="97">
        <v>0</v>
      </c>
      <c r="J62" s="98">
        <v>0</v>
      </c>
      <c r="K62" s="99">
        <v>0</v>
      </c>
    </row>
    <row r="63" spans="1:11" ht="13.5">
      <c r="A63" s="96" t="s">
        <v>63</v>
      </c>
      <c r="B63" s="97">
        <v>0</v>
      </c>
      <c r="C63" s="98">
        <v>0</v>
      </c>
      <c r="D63" s="99">
        <v>0</v>
      </c>
      <c r="E63" s="97">
        <v>0</v>
      </c>
      <c r="F63" s="98">
        <v>0</v>
      </c>
      <c r="G63" s="99">
        <v>0</v>
      </c>
      <c r="H63" s="100">
        <v>0</v>
      </c>
      <c r="I63" s="97">
        <v>0</v>
      </c>
      <c r="J63" s="98">
        <v>0</v>
      </c>
      <c r="K63" s="99">
        <v>0</v>
      </c>
    </row>
    <row r="64" spans="1:11" ht="13.5">
      <c r="A64" s="96" t="s">
        <v>64</v>
      </c>
      <c r="B64" s="97">
        <v>0</v>
      </c>
      <c r="C64" s="98">
        <v>0</v>
      </c>
      <c r="D64" s="99">
        <v>0</v>
      </c>
      <c r="E64" s="97">
        <v>1363</v>
      </c>
      <c r="F64" s="98">
        <v>1363</v>
      </c>
      <c r="G64" s="99">
        <v>1363</v>
      </c>
      <c r="H64" s="100">
        <v>0</v>
      </c>
      <c r="I64" s="97">
        <v>0</v>
      </c>
      <c r="J64" s="98">
        <v>0</v>
      </c>
      <c r="K64" s="99">
        <v>0</v>
      </c>
    </row>
    <row r="65" spans="1:11" ht="13.5">
      <c r="A65" s="96" t="s">
        <v>65</v>
      </c>
      <c r="B65" s="97">
        <v>0</v>
      </c>
      <c r="C65" s="98">
        <v>0</v>
      </c>
      <c r="D65" s="99">
        <v>0</v>
      </c>
      <c r="E65" s="97">
        <v>1316</v>
      </c>
      <c r="F65" s="98">
        <v>1316</v>
      </c>
      <c r="G65" s="99">
        <v>1316</v>
      </c>
      <c r="H65" s="100">
        <v>0</v>
      </c>
      <c r="I65" s="97">
        <v>0</v>
      </c>
      <c r="J65" s="98">
        <v>0</v>
      </c>
      <c r="K65" s="99">
        <v>0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3.5">
      <c r="A67" s="105"/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3.5">
      <c r="A68" s="107"/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3.5">
      <c r="A69" s="108"/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3.5" hidden="1">
      <c r="A70" s="4" t="s">
        <v>134</v>
      </c>
      <c r="B70" s="5">
        <f>IF(ISERROR(B71/B72),0,(B71/B72))</f>
        <v>1.0031667222986127</v>
      </c>
      <c r="C70" s="5">
        <f aca="true" t="shared" si="8" ref="C70:K70">IF(ISERROR(C71/C72),0,(C71/C72))</f>
        <v>0.00019379215399419072</v>
      </c>
      <c r="D70" s="5">
        <f t="shared" si="8"/>
        <v>0.004738801871463966</v>
      </c>
      <c r="E70" s="5">
        <f t="shared" si="8"/>
        <v>0</v>
      </c>
      <c r="F70" s="5">
        <f t="shared" si="8"/>
        <v>0.8341656211510206</v>
      </c>
      <c r="G70" s="5">
        <f t="shared" si="8"/>
        <v>0.8341656211510206</v>
      </c>
      <c r="H70" s="5">
        <f t="shared" si="8"/>
        <v>0.00935369579994961</v>
      </c>
      <c r="I70" s="5">
        <f t="shared" si="8"/>
        <v>0.8548740853987915</v>
      </c>
      <c r="J70" s="5">
        <f t="shared" si="8"/>
        <v>0.9139022570618903</v>
      </c>
      <c r="K70" s="5">
        <f t="shared" si="8"/>
        <v>0.9392608757987203</v>
      </c>
    </row>
    <row r="71" spans="1:11" ht="12.75" hidden="1">
      <c r="A71" s="2" t="s">
        <v>135</v>
      </c>
      <c r="B71" s="2">
        <f>+B83</f>
        <v>32088311</v>
      </c>
      <c r="C71" s="2">
        <f aca="true" t="shared" si="9" ref="C71:K71">+C83</f>
        <v>519</v>
      </c>
      <c r="D71" s="2">
        <f t="shared" si="9"/>
        <v>182486</v>
      </c>
      <c r="E71" s="2">
        <f t="shared" si="9"/>
        <v>0</v>
      </c>
      <c r="F71" s="2">
        <f t="shared" si="9"/>
        <v>45806616</v>
      </c>
      <c r="G71" s="2">
        <f t="shared" si="9"/>
        <v>45806616</v>
      </c>
      <c r="H71" s="2">
        <f t="shared" si="9"/>
        <v>741657</v>
      </c>
      <c r="I71" s="2">
        <f t="shared" si="9"/>
        <v>56529479</v>
      </c>
      <c r="J71" s="2">
        <f t="shared" si="9"/>
        <v>62330150</v>
      </c>
      <c r="K71" s="2">
        <f t="shared" si="9"/>
        <v>66993400</v>
      </c>
    </row>
    <row r="72" spans="1:11" ht="12.75" hidden="1">
      <c r="A72" s="2" t="s">
        <v>136</v>
      </c>
      <c r="B72" s="2">
        <f>+B77</f>
        <v>31987017</v>
      </c>
      <c r="C72" s="2">
        <f aca="true" t="shared" si="10" ref="C72:K72">+C77</f>
        <v>2678127</v>
      </c>
      <c r="D72" s="2">
        <f t="shared" si="10"/>
        <v>38508890</v>
      </c>
      <c r="E72" s="2">
        <f t="shared" si="10"/>
        <v>50803430</v>
      </c>
      <c r="F72" s="2">
        <f t="shared" si="10"/>
        <v>54913095</v>
      </c>
      <c r="G72" s="2">
        <f t="shared" si="10"/>
        <v>54913095</v>
      </c>
      <c r="H72" s="2">
        <f t="shared" si="10"/>
        <v>79290263</v>
      </c>
      <c r="I72" s="2">
        <f t="shared" si="10"/>
        <v>66126088</v>
      </c>
      <c r="J72" s="2">
        <f t="shared" si="10"/>
        <v>68202206</v>
      </c>
      <c r="K72" s="2">
        <f t="shared" si="10"/>
        <v>71325658</v>
      </c>
    </row>
    <row r="73" spans="1:11" ht="12.75" hidden="1">
      <c r="A73" s="2" t="s">
        <v>137</v>
      </c>
      <c r="B73" s="2">
        <f>+B74</f>
        <v>-255617.00000000303</v>
      </c>
      <c r="C73" s="2">
        <f aca="true" t="shared" si="11" ref="C73:K73">+(C78+C80+C81+C82)-(B78+B80+B81+B82)</f>
        <v>-15676283</v>
      </c>
      <c r="D73" s="2">
        <f t="shared" si="11"/>
        <v>28830455</v>
      </c>
      <c r="E73" s="2">
        <f t="shared" si="11"/>
        <v>-19186803</v>
      </c>
      <c r="F73" s="2">
        <f>+(F78+F80+F81+F82)-(D78+D80+D81+D82)</f>
        <v>-19186339</v>
      </c>
      <c r="G73" s="2">
        <f>+(G78+G80+G81+G82)-(D78+D80+D81+D82)</f>
        <v>-19186339</v>
      </c>
      <c r="H73" s="2">
        <f>+(H78+H80+H81+H82)-(D78+D80+D81+D82)</f>
        <v>123679434</v>
      </c>
      <c r="I73" s="2">
        <f>+(I78+I80+I81+I82)-(E78+E80+E81+E82)</f>
        <v>1908000</v>
      </c>
      <c r="J73" s="2">
        <f t="shared" si="11"/>
        <v>4032291</v>
      </c>
      <c r="K73" s="2">
        <f t="shared" si="11"/>
        <v>-2170476</v>
      </c>
    </row>
    <row r="74" spans="1:11" ht="12.75" hidden="1">
      <c r="A74" s="2" t="s">
        <v>138</v>
      </c>
      <c r="B74" s="2">
        <f>+TREND(C74:E74)</f>
        <v>-255617.00000000303</v>
      </c>
      <c r="C74" s="2">
        <f>+C73</f>
        <v>-15676283</v>
      </c>
      <c r="D74" s="2">
        <f aca="true" t="shared" si="12" ref="D74:K74">+D73</f>
        <v>28830455</v>
      </c>
      <c r="E74" s="2">
        <f t="shared" si="12"/>
        <v>-19186803</v>
      </c>
      <c r="F74" s="2">
        <f t="shared" si="12"/>
        <v>-19186339</v>
      </c>
      <c r="G74" s="2">
        <f t="shared" si="12"/>
        <v>-19186339</v>
      </c>
      <c r="H74" s="2">
        <f t="shared" si="12"/>
        <v>123679434</v>
      </c>
      <c r="I74" s="2">
        <f t="shared" si="12"/>
        <v>1908000</v>
      </c>
      <c r="J74" s="2">
        <f t="shared" si="12"/>
        <v>4032291</v>
      </c>
      <c r="K74" s="2">
        <f t="shared" si="12"/>
        <v>-2170476</v>
      </c>
    </row>
    <row r="75" spans="1:11" ht="12.75" hidden="1">
      <c r="A75" s="2" t="s">
        <v>139</v>
      </c>
      <c r="B75" s="2">
        <f>+B84-(((B80+B81+B78)*B70)-B79)</f>
        <v>518609.52093534917</v>
      </c>
      <c r="C75" s="2">
        <f aca="true" t="shared" si="13" ref="C75:K75">+C84-(((C80+C81+C78)*C70)-C79)</f>
        <v>5314750.70353273</v>
      </c>
      <c r="D75" s="2">
        <f t="shared" si="13"/>
        <v>14398816.8207376</v>
      </c>
      <c r="E75" s="2">
        <f t="shared" si="13"/>
        <v>4121993</v>
      </c>
      <c r="F75" s="2">
        <f t="shared" si="13"/>
        <v>-12570026.730143549</v>
      </c>
      <c r="G75" s="2">
        <f t="shared" si="13"/>
        <v>-12570026.730143549</v>
      </c>
      <c r="H75" s="2">
        <f t="shared" si="13"/>
        <v>67243041.34549043</v>
      </c>
      <c r="I75" s="2">
        <f t="shared" si="13"/>
        <v>-7859393.298506122</v>
      </c>
      <c r="J75" s="2">
        <f t="shared" si="13"/>
        <v>-17009186.963282157</v>
      </c>
      <c r="K75" s="2">
        <f t="shared" si="13"/>
        <v>-16979073.152167935</v>
      </c>
    </row>
    <row r="76" spans="1:11" ht="12.75" hidden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2.75" hidden="1">
      <c r="A77" s="1" t="s">
        <v>66</v>
      </c>
      <c r="B77" s="3">
        <v>31987017</v>
      </c>
      <c r="C77" s="3">
        <v>2678127</v>
      </c>
      <c r="D77" s="3">
        <v>38508890</v>
      </c>
      <c r="E77" s="3">
        <v>50803430</v>
      </c>
      <c r="F77" s="3">
        <v>54913095</v>
      </c>
      <c r="G77" s="3">
        <v>54913095</v>
      </c>
      <c r="H77" s="3">
        <v>79290263</v>
      </c>
      <c r="I77" s="3">
        <v>66126088</v>
      </c>
      <c r="J77" s="3">
        <v>68202206</v>
      </c>
      <c r="K77" s="3">
        <v>71325658</v>
      </c>
    </row>
    <row r="78" spans="1:11" ht="12.75" hidden="1">
      <c r="A78" s="1" t="s">
        <v>67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2.75" hidden="1">
      <c r="A79" s="1" t="s">
        <v>68</v>
      </c>
      <c r="B79" s="3">
        <v>21686580</v>
      </c>
      <c r="C79" s="3">
        <v>5315802</v>
      </c>
      <c r="D79" s="3">
        <v>14561146</v>
      </c>
      <c r="E79" s="3">
        <v>3653392</v>
      </c>
      <c r="F79" s="3">
        <v>0</v>
      </c>
      <c r="G79" s="3">
        <v>0</v>
      </c>
      <c r="H79" s="3">
        <v>68720315</v>
      </c>
      <c r="I79" s="3">
        <v>6653392</v>
      </c>
      <c r="J79" s="3">
        <v>2190811</v>
      </c>
      <c r="K79" s="3">
        <v>715036</v>
      </c>
    </row>
    <row r="80" spans="1:11" ht="12.75" hidden="1">
      <c r="A80" s="1" t="s">
        <v>69</v>
      </c>
      <c r="B80" s="3">
        <v>9894671</v>
      </c>
      <c r="C80" s="3">
        <v>4548778</v>
      </c>
      <c r="D80" s="3">
        <v>23794722</v>
      </c>
      <c r="E80" s="3">
        <v>40584744</v>
      </c>
      <c r="F80" s="3">
        <v>44949519</v>
      </c>
      <c r="G80" s="3">
        <v>44949519</v>
      </c>
      <c r="H80" s="3">
        <v>109037840</v>
      </c>
      <c r="I80" s="3">
        <v>43765980</v>
      </c>
      <c r="J80" s="3">
        <v>48042539</v>
      </c>
      <c r="K80" s="3">
        <v>47277817</v>
      </c>
    </row>
    <row r="81" spans="1:11" ht="12.75" hidden="1">
      <c r="A81" s="1" t="s">
        <v>70</v>
      </c>
      <c r="B81" s="3">
        <v>11206478</v>
      </c>
      <c r="C81" s="3">
        <v>876088</v>
      </c>
      <c r="D81" s="3">
        <v>10460599</v>
      </c>
      <c r="E81" s="3">
        <v>-25516226</v>
      </c>
      <c r="F81" s="3">
        <v>-29880537</v>
      </c>
      <c r="G81" s="3">
        <v>-29880537</v>
      </c>
      <c r="H81" s="3">
        <v>48896915</v>
      </c>
      <c r="I81" s="3">
        <v>-26789462</v>
      </c>
      <c r="J81" s="3">
        <v>-27033730</v>
      </c>
      <c r="K81" s="3">
        <v>-28439484</v>
      </c>
    </row>
    <row r="82" spans="1:11" ht="12.75" hidden="1">
      <c r="A82" s="1" t="s">
        <v>71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2.75" hidden="1">
      <c r="A83" s="1" t="s">
        <v>72</v>
      </c>
      <c r="B83" s="3">
        <v>32088311</v>
      </c>
      <c r="C83" s="3">
        <v>519</v>
      </c>
      <c r="D83" s="3">
        <v>182486</v>
      </c>
      <c r="E83" s="3">
        <v>0</v>
      </c>
      <c r="F83" s="3">
        <v>45806616</v>
      </c>
      <c r="G83" s="3">
        <v>45806616</v>
      </c>
      <c r="H83" s="3">
        <v>741657</v>
      </c>
      <c r="I83" s="3">
        <v>56529479</v>
      </c>
      <c r="J83" s="3">
        <v>62330150</v>
      </c>
      <c r="K83" s="3">
        <v>66993400</v>
      </c>
    </row>
    <row r="84" spans="1:11" ht="12.75" hidden="1">
      <c r="A84" s="1" t="s">
        <v>73</v>
      </c>
      <c r="B84" s="3">
        <v>0</v>
      </c>
      <c r="C84" s="3">
        <v>0</v>
      </c>
      <c r="D84" s="3">
        <v>0</v>
      </c>
      <c r="E84" s="3">
        <v>468601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</row>
    <row r="85" spans="1:11" ht="12.75" hidden="1">
      <c r="A85" s="1" t="s">
        <v>74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" customHeight="1">
      <c r="A1" s="109" t="s">
        <v>99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9</v>
      </c>
      <c r="D3" s="15" t="s">
        <v>9</v>
      </c>
      <c r="E3" s="13" t="s">
        <v>10</v>
      </c>
      <c r="F3" s="14" t="s">
        <v>11</v>
      </c>
      <c r="G3" s="15" t="s">
        <v>12</v>
      </c>
      <c r="H3" s="16" t="s">
        <v>13</v>
      </c>
      <c r="I3" s="13" t="s">
        <v>14</v>
      </c>
      <c r="J3" s="14" t="s">
        <v>15</v>
      </c>
      <c r="K3" s="15" t="s">
        <v>16</v>
      </c>
    </row>
    <row r="4" spans="1:11" ht="13.5">
      <c r="A4" s="17" t="s">
        <v>17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18</v>
      </c>
      <c r="B5" s="6">
        <v>17671273</v>
      </c>
      <c r="C5" s="6">
        <v>16605368</v>
      </c>
      <c r="D5" s="23">
        <v>19099541</v>
      </c>
      <c r="E5" s="24">
        <v>0</v>
      </c>
      <c r="F5" s="6">
        <v>30438904</v>
      </c>
      <c r="G5" s="25">
        <v>30438904</v>
      </c>
      <c r="H5" s="26">
        <v>24363300</v>
      </c>
      <c r="I5" s="24">
        <v>29082652</v>
      </c>
      <c r="J5" s="6">
        <v>30536784</v>
      </c>
      <c r="K5" s="25">
        <v>32063624</v>
      </c>
    </row>
    <row r="6" spans="1:11" ht="13.5">
      <c r="A6" s="22" t="s">
        <v>19</v>
      </c>
      <c r="B6" s="6">
        <v>0</v>
      </c>
      <c r="C6" s="6">
        <v>996714</v>
      </c>
      <c r="D6" s="23">
        <v>1034870</v>
      </c>
      <c r="E6" s="24">
        <v>1233000</v>
      </c>
      <c r="F6" s="6">
        <v>1323148</v>
      </c>
      <c r="G6" s="25">
        <v>1323148</v>
      </c>
      <c r="H6" s="26">
        <v>1041146</v>
      </c>
      <c r="I6" s="24">
        <v>1382690</v>
      </c>
      <c r="J6" s="6">
        <v>1451824</v>
      </c>
      <c r="K6" s="25">
        <v>1524416</v>
      </c>
    </row>
    <row r="7" spans="1:11" ht="13.5">
      <c r="A7" s="22" t="s">
        <v>20</v>
      </c>
      <c r="B7" s="6">
        <v>3697240</v>
      </c>
      <c r="C7" s="6">
        <v>416551</v>
      </c>
      <c r="D7" s="23">
        <v>3144619</v>
      </c>
      <c r="E7" s="24">
        <v>3812268</v>
      </c>
      <c r="F7" s="6">
        <v>2329424</v>
      </c>
      <c r="G7" s="25">
        <v>2329424</v>
      </c>
      <c r="H7" s="26">
        <v>1402092</v>
      </c>
      <c r="I7" s="24">
        <v>2434250</v>
      </c>
      <c r="J7" s="6">
        <v>2555962</v>
      </c>
      <c r="K7" s="25">
        <v>2683761</v>
      </c>
    </row>
    <row r="8" spans="1:11" ht="13.5">
      <c r="A8" s="22" t="s">
        <v>21</v>
      </c>
      <c r="B8" s="6">
        <v>105860117</v>
      </c>
      <c r="C8" s="6">
        <v>84964006</v>
      </c>
      <c r="D8" s="23">
        <v>86766663</v>
      </c>
      <c r="E8" s="24">
        <v>103500312</v>
      </c>
      <c r="F8" s="6">
        <v>94700320</v>
      </c>
      <c r="G8" s="25">
        <v>94700320</v>
      </c>
      <c r="H8" s="26">
        <v>95571411</v>
      </c>
      <c r="I8" s="24">
        <v>102262224</v>
      </c>
      <c r="J8" s="6">
        <v>108400685</v>
      </c>
      <c r="K8" s="25">
        <v>113459869</v>
      </c>
    </row>
    <row r="9" spans="1:11" ht="13.5">
      <c r="A9" s="22" t="s">
        <v>22</v>
      </c>
      <c r="B9" s="6">
        <v>14195491</v>
      </c>
      <c r="C9" s="6">
        <v>1336843</v>
      </c>
      <c r="D9" s="23">
        <v>8666864</v>
      </c>
      <c r="E9" s="24">
        <v>5420940</v>
      </c>
      <c r="F9" s="6">
        <v>14395363</v>
      </c>
      <c r="G9" s="25">
        <v>14395363</v>
      </c>
      <c r="H9" s="26">
        <v>3104453</v>
      </c>
      <c r="I9" s="24">
        <v>14979531</v>
      </c>
      <c r="J9" s="6">
        <v>15728506</v>
      </c>
      <c r="K9" s="25">
        <v>16514931</v>
      </c>
    </row>
    <row r="10" spans="1:11" ht="25.5">
      <c r="A10" s="27" t="s">
        <v>129</v>
      </c>
      <c r="B10" s="28">
        <f>SUM(B5:B9)</f>
        <v>141424121</v>
      </c>
      <c r="C10" s="29">
        <f aca="true" t="shared" si="0" ref="C10:K10">SUM(C5:C9)</f>
        <v>104319482</v>
      </c>
      <c r="D10" s="30">
        <f t="shared" si="0"/>
        <v>118712557</v>
      </c>
      <c r="E10" s="28">
        <f t="shared" si="0"/>
        <v>113966520</v>
      </c>
      <c r="F10" s="29">
        <f t="shared" si="0"/>
        <v>143187159</v>
      </c>
      <c r="G10" s="31">
        <f t="shared" si="0"/>
        <v>143187159</v>
      </c>
      <c r="H10" s="32">
        <f t="shared" si="0"/>
        <v>125482402</v>
      </c>
      <c r="I10" s="28">
        <f t="shared" si="0"/>
        <v>150141347</v>
      </c>
      <c r="J10" s="29">
        <f t="shared" si="0"/>
        <v>158673761</v>
      </c>
      <c r="K10" s="31">
        <f t="shared" si="0"/>
        <v>166246601</v>
      </c>
    </row>
    <row r="11" spans="1:11" ht="13.5">
      <c r="A11" s="22" t="s">
        <v>23</v>
      </c>
      <c r="B11" s="6">
        <v>25028597</v>
      </c>
      <c r="C11" s="6">
        <v>27510273</v>
      </c>
      <c r="D11" s="23">
        <v>30890521</v>
      </c>
      <c r="E11" s="24">
        <v>28811232</v>
      </c>
      <c r="F11" s="6">
        <v>30054356</v>
      </c>
      <c r="G11" s="25">
        <v>30054356</v>
      </c>
      <c r="H11" s="26">
        <v>23135030</v>
      </c>
      <c r="I11" s="24">
        <v>40047973</v>
      </c>
      <c r="J11" s="6">
        <v>42050364</v>
      </c>
      <c r="K11" s="25">
        <v>44152883</v>
      </c>
    </row>
    <row r="12" spans="1:11" ht="13.5">
      <c r="A12" s="22" t="s">
        <v>24</v>
      </c>
      <c r="B12" s="6">
        <v>8345206</v>
      </c>
      <c r="C12" s="6">
        <v>8860902</v>
      </c>
      <c r="D12" s="23">
        <v>9044404</v>
      </c>
      <c r="E12" s="24">
        <v>10284708</v>
      </c>
      <c r="F12" s="6">
        <v>9044408</v>
      </c>
      <c r="G12" s="25">
        <v>9044408</v>
      </c>
      <c r="H12" s="26">
        <v>8067737</v>
      </c>
      <c r="I12" s="24">
        <v>20463902</v>
      </c>
      <c r="J12" s="6">
        <v>21487097</v>
      </c>
      <c r="K12" s="25">
        <v>22561451</v>
      </c>
    </row>
    <row r="13" spans="1:11" ht="13.5">
      <c r="A13" s="22" t="s">
        <v>130</v>
      </c>
      <c r="B13" s="6">
        <v>25763150</v>
      </c>
      <c r="C13" s="6">
        <v>27541212</v>
      </c>
      <c r="D13" s="23">
        <v>60683381</v>
      </c>
      <c r="E13" s="24">
        <v>2100024</v>
      </c>
      <c r="F13" s="6">
        <v>18000024</v>
      </c>
      <c r="G13" s="25">
        <v>18000024</v>
      </c>
      <c r="H13" s="26">
        <v>0</v>
      </c>
      <c r="I13" s="24">
        <v>19000002</v>
      </c>
      <c r="J13" s="6">
        <v>19950000</v>
      </c>
      <c r="K13" s="25">
        <v>20947500</v>
      </c>
    </row>
    <row r="14" spans="1:11" ht="13.5">
      <c r="A14" s="22" t="s">
        <v>25</v>
      </c>
      <c r="B14" s="6">
        <v>0</v>
      </c>
      <c r="C14" s="6">
        <v>475325</v>
      </c>
      <c r="D14" s="23">
        <v>3008508</v>
      </c>
      <c r="E14" s="24">
        <v>1200000</v>
      </c>
      <c r="F14" s="6">
        <v>1200000</v>
      </c>
      <c r="G14" s="25">
        <v>1200000</v>
      </c>
      <c r="H14" s="26">
        <v>2173042</v>
      </c>
      <c r="I14" s="24">
        <v>1254000</v>
      </c>
      <c r="J14" s="6">
        <v>1316700</v>
      </c>
      <c r="K14" s="25">
        <v>1382535</v>
      </c>
    </row>
    <row r="15" spans="1:11" ht="13.5">
      <c r="A15" s="22" t="s">
        <v>26</v>
      </c>
      <c r="B15" s="6">
        <v>0</v>
      </c>
      <c r="C15" s="6">
        <v>110835</v>
      </c>
      <c r="D15" s="23">
        <v>67482</v>
      </c>
      <c r="E15" s="24">
        <v>286548</v>
      </c>
      <c r="F15" s="6">
        <v>290550</v>
      </c>
      <c r="G15" s="25">
        <v>290550</v>
      </c>
      <c r="H15" s="26">
        <v>230538</v>
      </c>
      <c r="I15" s="24">
        <v>303627</v>
      </c>
      <c r="J15" s="6">
        <v>318808</v>
      </c>
      <c r="K15" s="25">
        <v>334748</v>
      </c>
    </row>
    <row r="16" spans="1:11" ht="13.5">
      <c r="A16" s="22" t="s">
        <v>21</v>
      </c>
      <c r="B16" s="6">
        <v>0</v>
      </c>
      <c r="C16" s="6">
        <v>0</v>
      </c>
      <c r="D16" s="23">
        <v>0</v>
      </c>
      <c r="E16" s="24">
        <v>0</v>
      </c>
      <c r="F16" s="6">
        <v>0</v>
      </c>
      <c r="G16" s="25">
        <v>0</v>
      </c>
      <c r="H16" s="26">
        <v>0</v>
      </c>
      <c r="I16" s="24">
        <v>0</v>
      </c>
      <c r="J16" s="6">
        <v>0</v>
      </c>
      <c r="K16" s="25">
        <v>0</v>
      </c>
    </row>
    <row r="17" spans="1:11" ht="13.5">
      <c r="A17" s="22" t="s">
        <v>27</v>
      </c>
      <c r="B17" s="6">
        <v>66061635</v>
      </c>
      <c r="C17" s="6">
        <v>46181460</v>
      </c>
      <c r="D17" s="23">
        <v>82760532</v>
      </c>
      <c r="E17" s="24">
        <v>61411956</v>
      </c>
      <c r="F17" s="6">
        <v>65221052</v>
      </c>
      <c r="G17" s="25">
        <v>65221052</v>
      </c>
      <c r="H17" s="26">
        <v>48706757</v>
      </c>
      <c r="I17" s="24">
        <v>68073422</v>
      </c>
      <c r="J17" s="6">
        <v>71477083</v>
      </c>
      <c r="K17" s="25">
        <v>75050942</v>
      </c>
    </row>
    <row r="18" spans="1:11" ht="13.5">
      <c r="A18" s="33" t="s">
        <v>28</v>
      </c>
      <c r="B18" s="34">
        <f>SUM(B11:B17)</f>
        <v>125198588</v>
      </c>
      <c r="C18" s="35">
        <f aca="true" t="shared" si="1" ref="C18:K18">SUM(C11:C17)</f>
        <v>110680007</v>
      </c>
      <c r="D18" s="36">
        <f t="shared" si="1"/>
        <v>186454828</v>
      </c>
      <c r="E18" s="34">
        <f t="shared" si="1"/>
        <v>104094468</v>
      </c>
      <c r="F18" s="35">
        <f t="shared" si="1"/>
        <v>123810390</v>
      </c>
      <c r="G18" s="37">
        <f t="shared" si="1"/>
        <v>123810390</v>
      </c>
      <c r="H18" s="38">
        <f t="shared" si="1"/>
        <v>82313104</v>
      </c>
      <c r="I18" s="34">
        <f t="shared" si="1"/>
        <v>149142926</v>
      </c>
      <c r="J18" s="35">
        <f t="shared" si="1"/>
        <v>156600052</v>
      </c>
      <c r="K18" s="37">
        <f t="shared" si="1"/>
        <v>164430059</v>
      </c>
    </row>
    <row r="19" spans="1:11" ht="13.5">
      <c r="A19" s="33" t="s">
        <v>29</v>
      </c>
      <c r="B19" s="39">
        <f>+B10-B18</f>
        <v>16225533</v>
      </c>
      <c r="C19" s="40">
        <f aca="true" t="shared" si="2" ref="C19:K19">+C10-C18</f>
        <v>-6360525</v>
      </c>
      <c r="D19" s="41">
        <f t="shared" si="2"/>
        <v>-67742271</v>
      </c>
      <c r="E19" s="39">
        <f t="shared" si="2"/>
        <v>9872052</v>
      </c>
      <c r="F19" s="40">
        <f t="shared" si="2"/>
        <v>19376769</v>
      </c>
      <c r="G19" s="42">
        <f t="shared" si="2"/>
        <v>19376769</v>
      </c>
      <c r="H19" s="43">
        <f t="shared" si="2"/>
        <v>43169298</v>
      </c>
      <c r="I19" s="39">
        <f t="shared" si="2"/>
        <v>998421</v>
      </c>
      <c r="J19" s="40">
        <f t="shared" si="2"/>
        <v>2073709</v>
      </c>
      <c r="K19" s="42">
        <f t="shared" si="2"/>
        <v>1816542</v>
      </c>
    </row>
    <row r="20" spans="1:11" ht="25.5">
      <c r="A20" s="44" t="s">
        <v>30</v>
      </c>
      <c r="B20" s="45">
        <v>0</v>
      </c>
      <c r="C20" s="46">
        <v>22081219</v>
      </c>
      <c r="D20" s="47">
        <v>21400000</v>
      </c>
      <c r="E20" s="45">
        <v>23766000</v>
      </c>
      <c r="F20" s="46">
        <v>23766004</v>
      </c>
      <c r="G20" s="48">
        <v>23766004</v>
      </c>
      <c r="H20" s="49">
        <v>17117758</v>
      </c>
      <c r="I20" s="45">
        <v>21645000</v>
      </c>
      <c r="J20" s="46">
        <v>23205000</v>
      </c>
      <c r="K20" s="48">
        <v>24347000</v>
      </c>
    </row>
    <row r="21" spans="1:11" ht="63.75">
      <c r="A21" s="50" t="s">
        <v>131</v>
      </c>
      <c r="B21" s="51">
        <v>0</v>
      </c>
      <c r="C21" s="52">
        <v>0</v>
      </c>
      <c r="D21" s="53">
        <v>0</v>
      </c>
      <c r="E21" s="51">
        <v>0</v>
      </c>
      <c r="F21" s="52">
        <v>0</v>
      </c>
      <c r="G21" s="54">
        <v>0</v>
      </c>
      <c r="H21" s="55">
        <v>0</v>
      </c>
      <c r="I21" s="51">
        <v>0</v>
      </c>
      <c r="J21" s="52">
        <v>0</v>
      </c>
      <c r="K21" s="54">
        <v>0</v>
      </c>
    </row>
    <row r="22" spans="1:11" ht="25.5">
      <c r="A22" s="56" t="s">
        <v>132</v>
      </c>
      <c r="B22" s="57">
        <f>SUM(B19:B21)</f>
        <v>16225533</v>
      </c>
      <c r="C22" s="58">
        <f aca="true" t="shared" si="3" ref="C22:K22">SUM(C19:C21)</f>
        <v>15720694</v>
      </c>
      <c r="D22" s="59">
        <f t="shared" si="3"/>
        <v>-46342271</v>
      </c>
      <c r="E22" s="57">
        <f t="shared" si="3"/>
        <v>33638052</v>
      </c>
      <c r="F22" s="58">
        <f t="shared" si="3"/>
        <v>43142773</v>
      </c>
      <c r="G22" s="60">
        <f t="shared" si="3"/>
        <v>43142773</v>
      </c>
      <c r="H22" s="61">
        <f t="shared" si="3"/>
        <v>60287056</v>
      </c>
      <c r="I22" s="57">
        <f t="shared" si="3"/>
        <v>22643421</v>
      </c>
      <c r="J22" s="58">
        <f t="shared" si="3"/>
        <v>25278709</v>
      </c>
      <c r="K22" s="60">
        <f t="shared" si="3"/>
        <v>26163542</v>
      </c>
    </row>
    <row r="23" spans="1:11" ht="13.5">
      <c r="A23" s="50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62" t="s">
        <v>32</v>
      </c>
      <c r="B24" s="39">
        <f>SUM(B22:B23)</f>
        <v>16225533</v>
      </c>
      <c r="C24" s="40">
        <f aca="true" t="shared" si="4" ref="C24:K24">SUM(C22:C23)</f>
        <v>15720694</v>
      </c>
      <c r="D24" s="41">
        <f t="shared" si="4"/>
        <v>-46342271</v>
      </c>
      <c r="E24" s="39">
        <f t="shared" si="4"/>
        <v>33638052</v>
      </c>
      <c r="F24" s="40">
        <f t="shared" si="4"/>
        <v>43142773</v>
      </c>
      <c r="G24" s="42">
        <f t="shared" si="4"/>
        <v>43142773</v>
      </c>
      <c r="H24" s="43">
        <f t="shared" si="4"/>
        <v>60287056</v>
      </c>
      <c r="I24" s="39">
        <f t="shared" si="4"/>
        <v>22643421</v>
      </c>
      <c r="J24" s="40">
        <f t="shared" si="4"/>
        <v>25278709</v>
      </c>
      <c r="K24" s="42">
        <f t="shared" si="4"/>
        <v>26163542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64" t="s">
        <v>133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3.5">
      <c r="A27" s="33" t="s">
        <v>33</v>
      </c>
      <c r="B27" s="7">
        <v>15127673</v>
      </c>
      <c r="C27" s="7">
        <v>40340293</v>
      </c>
      <c r="D27" s="69">
        <v>84677586</v>
      </c>
      <c r="E27" s="70">
        <v>90561000</v>
      </c>
      <c r="F27" s="7">
        <v>90430008</v>
      </c>
      <c r="G27" s="71">
        <v>90430008</v>
      </c>
      <c r="H27" s="72">
        <v>55177213</v>
      </c>
      <c r="I27" s="70">
        <v>56445000</v>
      </c>
      <c r="J27" s="7">
        <v>53550000</v>
      </c>
      <c r="K27" s="71">
        <v>56209250</v>
      </c>
    </row>
    <row r="28" spans="1:11" ht="13.5">
      <c r="A28" s="73" t="s">
        <v>34</v>
      </c>
      <c r="B28" s="6">
        <v>13945386</v>
      </c>
      <c r="C28" s="6">
        <v>32639160</v>
      </c>
      <c r="D28" s="23">
        <v>35820231</v>
      </c>
      <c r="E28" s="24">
        <v>21766008</v>
      </c>
      <c r="F28" s="6">
        <v>21766000</v>
      </c>
      <c r="G28" s="25">
        <v>21766000</v>
      </c>
      <c r="H28" s="26">
        <v>0</v>
      </c>
      <c r="I28" s="24">
        <v>21645000</v>
      </c>
      <c r="J28" s="6">
        <v>23205000</v>
      </c>
      <c r="K28" s="25">
        <v>24347000</v>
      </c>
    </row>
    <row r="29" spans="1:11" ht="13.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3.5">
      <c r="A30" s="22" t="s">
        <v>35</v>
      </c>
      <c r="B30" s="6">
        <v>0</v>
      </c>
      <c r="C30" s="6">
        <v>0</v>
      </c>
      <c r="D30" s="23">
        <v>0</v>
      </c>
      <c r="E30" s="24">
        <v>24750000</v>
      </c>
      <c r="F30" s="6">
        <v>24750000</v>
      </c>
      <c r="G30" s="25">
        <v>24750000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36</v>
      </c>
      <c r="B31" s="6">
        <v>1182287</v>
      </c>
      <c r="C31" s="6">
        <v>0</v>
      </c>
      <c r="D31" s="23">
        <v>4594092</v>
      </c>
      <c r="E31" s="24">
        <v>20569992</v>
      </c>
      <c r="F31" s="6">
        <v>43914008</v>
      </c>
      <c r="G31" s="25">
        <v>43914008</v>
      </c>
      <c r="H31" s="26">
        <v>0</v>
      </c>
      <c r="I31" s="24">
        <v>34800000</v>
      </c>
      <c r="J31" s="6">
        <v>30345000</v>
      </c>
      <c r="K31" s="25">
        <v>31862250</v>
      </c>
    </row>
    <row r="32" spans="1:11" ht="13.5">
      <c r="A32" s="33" t="s">
        <v>37</v>
      </c>
      <c r="B32" s="7">
        <f>SUM(B28:B31)</f>
        <v>15127673</v>
      </c>
      <c r="C32" s="7">
        <f aca="true" t="shared" si="5" ref="C32:K32">SUM(C28:C31)</f>
        <v>32639160</v>
      </c>
      <c r="D32" s="69">
        <f t="shared" si="5"/>
        <v>40414323</v>
      </c>
      <c r="E32" s="70">
        <f t="shared" si="5"/>
        <v>67086000</v>
      </c>
      <c r="F32" s="7">
        <f t="shared" si="5"/>
        <v>90430008</v>
      </c>
      <c r="G32" s="71">
        <f t="shared" si="5"/>
        <v>90430008</v>
      </c>
      <c r="H32" s="72">
        <f t="shared" si="5"/>
        <v>0</v>
      </c>
      <c r="I32" s="70">
        <f t="shared" si="5"/>
        <v>56445000</v>
      </c>
      <c r="J32" s="7">
        <f t="shared" si="5"/>
        <v>53550000</v>
      </c>
      <c r="K32" s="71">
        <f t="shared" si="5"/>
        <v>56209250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3.5">
      <c r="A34" s="64" t="s">
        <v>38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3.5">
      <c r="A35" s="22" t="s">
        <v>39</v>
      </c>
      <c r="B35" s="6">
        <v>74838933</v>
      </c>
      <c r="C35" s="6">
        <v>81002522</v>
      </c>
      <c r="D35" s="23">
        <v>56507942</v>
      </c>
      <c r="E35" s="24">
        <v>-32172948</v>
      </c>
      <c r="F35" s="6">
        <v>24502462</v>
      </c>
      <c r="G35" s="25">
        <v>24502462</v>
      </c>
      <c r="H35" s="26">
        <v>80459956</v>
      </c>
      <c r="I35" s="24">
        <v>56550394</v>
      </c>
      <c r="J35" s="6">
        <v>68702435</v>
      </c>
      <c r="K35" s="25">
        <v>81101244</v>
      </c>
    </row>
    <row r="36" spans="1:11" ht="13.5">
      <c r="A36" s="22" t="s">
        <v>40</v>
      </c>
      <c r="B36" s="6">
        <v>327872628</v>
      </c>
      <c r="C36" s="6">
        <v>350958804</v>
      </c>
      <c r="D36" s="23">
        <v>466388960</v>
      </c>
      <c r="E36" s="24">
        <v>90561000</v>
      </c>
      <c r="F36" s="6">
        <v>556577709</v>
      </c>
      <c r="G36" s="25">
        <v>556577709</v>
      </c>
      <c r="H36" s="26">
        <v>451367173</v>
      </c>
      <c r="I36" s="24">
        <v>503592699</v>
      </c>
      <c r="J36" s="6">
        <v>499747701</v>
      </c>
      <c r="K36" s="25">
        <v>501409451</v>
      </c>
    </row>
    <row r="37" spans="1:11" ht="13.5">
      <c r="A37" s="22" t="s">
        <v>41</v>
      </c>
      <c r="B37" s="6">
        <v>23957955</v>
      </c>
      <c r="C37" s="6">
        <v>38403935</v>
      </c>
      <c r="D37" s="23">
        <v>50697624</v>
      </c>
      <c r="E37" s="24">
        <v>24750000</v>
      </c>
      <c r="F37" s="6">
        <v>37537493</v>
      </c>
      <c r="G37" s="25">
        <v>37537493</v>
      </c>
      <c r="H37" s="26">
        <v>70761674</v>
      </c>
      <c r="I37" s="24">
        <v>37537492</v>
      </c>
      <c r="J37" s="6">
        <v>37537494</v>
      </c>
      <c r="K37" s="25">
        <v>37537492</v>
      </c>
    </row>
    <row r="38" spans="1:11" ht="13.5">
      <c r="A38" s="22" t="s">
        <v>42</v>
      </c>
      <c r="B38" s="6">
        <v>4406680</v>
      </c>
      <c r="C38" s="6">
        <v>2437429</v>
      </c>
      <c r="D38" s="23">
        <v>3870377</v>
      </c>
      <c r="E38" s="24">
        <v>0</v>
      </c>
      <c r="F38" s="6">
        <v>45774100</v>
      </c>
      <c r="G38" s="25">
        <v>45774100</v>
      </c>
      <c r="H38" s="26">
        <v>-5057579</v>
      </c>
      <c r="I38" s="24">
        <v>43750632</v>
      </c>
      <c r="J38" s="6">
        <v>45015699</v>
      </c>
      <c r="K38" s="25">
        <v>46344020</v>
      </c>
    </row>
    <row r="39" spans="1:11" ht="13.5">
      <c r="A39" s="22" t="s">
        <v>43</v>
      </c>
      <c r="B39" s="6">
        <v>374346926</v>
      </c>
      <c r="C39" s="6">
        <v>375399280</v>
      </c>
      <c r="D39" s="23">
        <v>514671172</v>
      </c>
      <c r="E39" s="24">
        <v>0</v>
      </c>
      <c r="F39" s="6">
        <v>488263857</v>
      </c>
      <c r="G39" s="25">
        <v>488263857</v>
      </c>
      <c r="H39" s="26">
        <v>405830737</v>
      </c>
      <c r="I39" s="24">
        <v>478854970</v>
      </c>
      <c r="J39" s="6">
        <v>485896940</v>
      </c>
      <c r="K39" s="25">
        <v>498629181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64" t="s">
        <v>44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3.5">
      <c r="A42" s="22" t="s">
        <v>45</v>
      </c>
      <c r="B42" s="6">
        <v>236972695</v>
      </c>
      <c r="C42" s="6">
        <v>277457891</v>
      </c>
      <c r="D42" s="23">
        <v>363454927</v>
      </c>
      <c r="E42" s="24">
        <v>176981724</v>
      </c>
      <c r="F42" s="6">
        <v>150742791</v>
      </c>
      <c r="G42" s="25">
        <v>150742791</v>
      </c>
      <c r="H42" s="26">
        <v>148680924</v>
      </c>
      <c r="I42" s="24">
        <v>-20591019</v>
      </c>
      <c r="J42" s="6">
        <v>-14400212</v>
      </c>
      <c r="K42" s="25">
        <v>-15481065</v>
      </c>
    </row>
    <row r="43" spans="1:11" ht="13.5">
      <c r="A43" s="22" t="s">
        <v>46</v>
      </c>
      <c r="B43" s="6">
        <v>35942376</v>
      </c>
      <c r="C43" s="6">
        <v>-32226456</v>
      </c>
      <c r="D43" s="23">
        <v>-81216459</v>
      </c>
      <c r="E43" s="24">
        <v>-81761004</v>
      </c>
      <c r="F43" s="6">
        <v>-90430008</v>
      </c>
      <c r="G43" s="25">
        <v>-90430008</v>
      </c>
      <c r="H43" s="26">
        <v>-62804776</v>
      </c>
      <c r="I43" s="24">
        <v>-56445000</v>
      </c>
      <c r="J43" s="6">
        <v>-53550000</v>
      </c>
      <c r="K43" s="25">
        <v>-56209250</v>
      </c>
    </row>
    <row r="44" spans="1:11" ht="13.5">
      <c r="A44" s="22" t="s">
        <v>47</v>
      </c>
      <c r="B44" s="6">
        <v>0</v>
      </c>
      <c r="C44" s="6">
        <v>9383001</v>
      </c>
      <c r="D44" s="23">
        <v>5755949</v>
      </c>
      <c r="E44" s="24">
        <v>0</v>
      </c>
      <c r="F44" s="6">
        <v>28910552</v>
      </c>
      <c r="G44" s="25">
        <v>28910552</v>
      </c>
      <c r="H44" s="26">
        <v>31580729</v>
      </c>
      <c r="I44" s="24">
        <v>25301348</v>
      </c>
      <c r="J44" s="6">
        <v>26566415</v>
      </c>
      <c r="K44" s="25">
        <v>27894736</v>
      </c>
    </row>
    <row r="45" spans="1:11" ht="13.5">
      <c r="A45" s="33" t="s">
        <v>48</v>
      </c>
      <c r="B45" s="7">
        <v>320805862</v>
      </c>
      <c r="C45" s="7">
        <v>302504360</v>
      </c>
      <c r="D45" s="69">
        <v>337240600</v>
      </c>
      <c r="E45" s="70">
        <v>95220720</v>
      </c>
      <c r="F45" s="7">
        <v>109776364</v>
      </c>
      <c r="G45" s="71">
        <v>109776364</v>
      </c>
      <c r="H45" s="72">
        <v>151683199</v>
      </c>
      <c r="I45" s="70">
        <v>-31181643</v>
      </c>
      <c r="J45" s="7">
        <v>-16424065</v>
      </c>
      <c r="K45" s="71">
        <v>-6988447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64" t="s">
        <v>49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3.5">
      <c r="A48" s="22" t="s">
        <v>50</v>
      </c>
      <c r="B48" s="6">
        <v>47890792</v>
      </c>
      <c r="C48" s="6">
        <v>49230941</v>
      </c>
      <c r="D48" s="23">
        <v>16533339</v>
      </c>
      <c r="E48" s="24">
        <v>-27978864</v>
      </c>
      <c r="F48" s="6">
        <v>-1833758</v>
      </c>
      <c r="G48" s="25">
        <v>-1833758</v>
      </c>
      <c r="H48" s="26">
        <v>35301341</v>
      </c>
      <c r="I48" s="24">
        <v>24959735</v>
      </c>
      <c r="J48" s="6">
        <v>36807125</v>
      </c>
      <c r="K48" s="25">
        <v>48886048</v>
      </c>
    </row>
    <row r="49" spans="1:11" ht="13.5">
      <c r="A49" s="22" t="s">
        <v>51</v>
      </c>
      <c r="B49" s="6">
        <f>+B75</f>
        <v>6584049.772771251</v>
      </c>
      <c r="C49" s="6">
        <f aca="true" t="shared" si="6" ref="C49:K49">+C75</f>
        <v>-26294781.277439214</v>
      </c>
      <c r="D49" s="23">
        <f t="shared" si="6"/>
        <v>-16304481.894938946</v>
      </c>
      <c r="E49" s="24">
        <f t="shared" si="6"/>
        <v>37434568.111892805</v>
      </c>
      <c r="F49" s="6">
        <f t="shared" si="6"/>
        <v>387937.0804108083</v>
      </c>
      <c r="G49" s="25">
        <f t="shared" si="6"/>
        <v>387937.0804108083</v>
      </c>
      <c r="H49" s="26">
        <f t="shared" si="6"/>
        <v>-14617210.666112855</v>
      </c>
      <c r="I49" s="24">
        <f t="shared" si="6"/>
        <v>-7956339.269283444</v>
      </c>
      <c r="J49" s="6">
        <f t="shared" si="6"/>
        <v>-8220141.9303067215</v>
      </c>
      <c r="K49" s="25">
        <f t="shared" si="6"/>
        <v>-8497141.056434538</v>
      </c>
    </row>
    <row r="50" spans="1:11" ht="13.5">
      <c r="A50" s="33" t="s">
        <v>52</v>
      </c>
      <c r="B50" s="7">
        <f>+B48-B49</f>
        <v>41306742.227228746</v>
      </c>
      <c r="C50" s="7">
        <f aca="true" t="shared" si="7" ref="C50:K50">+C48-C49</f>
        <v>75525722.2774392</v>
      </c>
      <c r="D50" s="69">
        <f t="shared" si="7"/>
        <v>32837820.894938946</v>
      </c>
      <c r="E50" s="70">
        <f t="shared" si="7"/>
        <v>-65413432.111892805</v>
      </c>
      <c r="F50" s="7">
        <f t="shared" si="7"/>
        <v>-2221695.0804108083</v>
      </c>
      <c r="G50" s="71">
        <f t="shared" si="7"/>
        <v>-2221695.0804108083</v>
      </c>
      <c r="H50" s="72">
        <f t="shared" si="7"/>
        <v>49918551.666112855</v>
      </c>
      <c r="I50" s="70">
        <f t="shared" si="7"/>
        <v>32916074.269283444</v>
      </c>
      <c r="J50" s="7">
        <f t="shared" si="7"/>
        <v>45027266.93030672</v>
      </c>
      <c r="K50" s="71">
        <f t="shared" si="7"/>
        <v>57383189.05643454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3.5">
      <c r="A52" s="64" t="s">
        <v>53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54</v>
      </c>
      <c r="B53" s="6">
        <v>316928991</v>
      </c>
      <c r="C53" s="6">
        <v>317379399</v>
      </c>
      <c r="D53" s="23">
        <v>437682471</v>
      </c>
      <c r="E53" s="24">
        <v>90561000</v>
      </c>
      <c r="F53" s="6">
        <v>556577709</v>
      </c>
      <c r="G53" s="25">
        <v>556577709</v>
      </c>
      <c r="H53" s="26">
        <v>403375614</v>
      </c>
      <c r="I53" s="24">
        <v>426985368</v>
      </c>
      <c r="J53" s="6">
        <v>423140370</v>
      </c>
      <c r="K53" s="25">
        <v>424802120</v>
      </c>
    </row>
    <row r="54" spans="1:11" ht="13.5">
      <c r="A54" s="22" t="s">
        <v>55</v>
      </c>
      <c r="B54" s="6">
        <v>25763150</v>
      </c>
      <c r="C54" s="6">
        <v>0</v>
      </c>
      <c r="D54" s="23">
        <v>58956894</v>
      </c>
      <c r="E54" s="24">
        <v>2100024</v>
      </c>
      <c r="F54" s="6">
        <v>18000024</v>
      </c>
      <c r="G54" s="25">
        <v>18000024</v>
      </c>
      <c r="H54" s="26">
        <v>0</v>
      </c>
      <c r="I54" s="24">
        <v>19000002</v>
      </c>
      <c r="J54" s="6">
        <v>19950000</v>
      </c>
      <c r="K54" s="25">
        <v>20947500</v>
      </c>
    </row>
    <row r="55" spans="1:11" ht="13.5">
      <c r="A55" s="22" t="s">
        <v>56</v>
      </c>
      <c r="B55" s="6">
        <v>0</v>
      </c>
      <c r="C55" s="6">
        <v>341158</v>
      </c>
      <c r="D55" s="23">
        <v>-8868912</v>
      </c>
      <c r="E55" s="24">
        <v>16650000</v>
      </c>
      <c r="F55" s="6">
        <v>13990000</v>
      </c>
      <c r="G55" s="25">
        <v>13990000</v>
      </c>
      <c r="H55" s="26">
        <v>12809546</v>
      </c>
      <c r="I55" s="24">
        <v>21345000</v>
      </c>
      <c r="J55" s="6">
        <v>23065000</v>
      </c>
      <c r="K55" s="25">
        <v>24375000</v>
      </c>
    </row>
    <row r="56" spans="1:11" ht="13.5">
      <c r="A56" s="22" t="s">
        <v>57</v>
      </c>
      <c r="B56" s="6">
        <v>0</v>
      </c>
      <c r="C56" s="6">
        <v>5618460</v>
      </c>
      <c r="D56" s="23">
        <v>24007657</v>
      </c>
      <c r="E56" s="24">
        <v>10462512</v>
      </c>
      <c r="F56" s="6">
        <v>12327852</v>
      </c>
      <c r="G56" s="25">
        <v>12327852</v>
      </c>
      <c r="H56" s="26">
        <v>6801938</v>
      </c>
      <c r="I56" s="24">
        <v>12650659</v>
      </c>
      <c r="J56" s="6">
        <v>13283192</v>
      </c>
      <c r="K56" s="25">
        <v>13947351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3.5">
      <c r="A58" s="64" t="s">
        <v>58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3.5">
      <c r="A59" s="90" t="s">
        <v>59</v>
      </c>
      <c r="B59" s="6">
        <v>0</v>
      </c>
      <c r="C59" s="6">
        <v>0</v>
      </c>
      <c r="D59" s="23">
        <v>0</v>
      </c>
      <c r="E59" s="24">
        <v>0</v>
      </c>
      <c r="F59" s="6">
        <v>0</v>
      </c>
      <c r="G59" s="25">
        <v>0</v>
      </c>
      <c r="H59" s="26">
        <v>0</v>
      </c>
      <c r="I59" s="24">
        <v>0</v>
      </c>
      <c r="J59" s="6">
        <v>0</v>
      </c>
      <c r="K59" s="25">
        <v>0</v>
      </c>
    </row>
    <row r="60" spans="1:11" ht="13.5">
      <c r="A60" s="90" t="s">
        <v>60</v>
      </c>
      <c r="B60" s="6">
        <v>0</v>
      </c>
      <c r="C60" s="6">
        <v>0</v>
      </c>
      <c r="D60" s="23">
        <v>0</v>
      </c>
      <c r="E60" s="24">
        <v>0</v>
      </c>
      <c r="F60" s="6">
        <v>0</v>
      </c>
      <c r="G60" s="25">
        <v>0</v>
      </c>
      <c r="H60" s="26">
        <v>0</v>
      </c>
      <c r="I60" s="24">
        <v>0</v>
      </c>
      <c r="J60" s="6">
        <v>0</v>
      </c>
      <c r="K60" s="25">
        <v>0</v>
      </c>
    </row>
    <row r="61" spans="1:11" ht="13.5">
      <c r="A61" s="91" t="s">
        <v>61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3.5">
      <c r="A62" s="96" t="s">
        <v>62</v>
      </c>
      <c r="B62" s="97">
        <v>0</v>
      </c>
      <c r="C62" s="98">
        <v>0</v>
      </c>
      <c r="D62" s="99">
        <v>0</v>
      </c>
      <c r="E62" s="97">
        <v>0</v>
      </c>
      <c r="F62" s="98">
        <v>0</v>
      </c>
      <c r="G62" s="99">
        <v>0</v>
      </c>
      <c r="H62" s="100">
        <v>0</v>
      </c>
      <c r="I62" s="97">
        <v>0</v>
      </c>
      <c r="J62" s="98">
        <v>0</v>
      </c>
      <c r="K62" s="99">
        <v>0</v>
      </c>
    </row>
    <row r="63" spans="1:11" ht="13.5">
      <c r="A63" s="96" t="s">
        <v>63</v>
      </c>
      <c r="B63" s="97">
        <v>0</v>
      </c>
      <c r="C63" s="98">
        <v>0</v>
      </c>
      <c r="D63" s="99">
        <v>0</v>
      </c>
      <c r="E63" s="97">
        <v>0</v>
      </c>
      <c r="F63" s="98">
        <v>0</v>
      </c>
      <c r="G63" s="99">
        <v>0</v>
      </c>
      <c r="H63" s="100">
        <v>0</v>
      </c>
      <c r="I63" s="97">
        <v>0</v>
      </c>
      <c r="J63" s="98">
        <v>0</v>
      </c>
      <c r="K63" s="99">
        <v>0</v>
      </c>
    </row>
    <row r="64" spans="1:11" ht="13.5">
      <c r="A64" s="96" t="s">
        <v>64</v>
      </c>
      <c r="B64" s="97">
        <v>0</v>
      </c>
      <c r="C64" s="98">
        <v>0</v>
      </c>
      <c r="D64" s="99">
        <v>0</v>
      </c>
      <c r="E64" s="97">
        <v>0</v>
      </c>
      <c r="F64" s="98">
        <v>0</v>
      </c>
      <c r="G64" s="99">
        <v>0</v>
      </c>
      <c r="H64" s="100">
        <v>0</v>
      </c>
      <c r="I64" s="97">
        <v>0</v>
      </c>
      <c r="J64" s="98">
        <v>0</v>
      </c>
      <c r="K64" s="99">
        <v>0</v>
      </c>
    </row>
    <row r="65" spans="1:11" ht="13.5">
      <c r="A65" s="96" t="s">
        <v>65</v>
      </c>
      <c r="B65" s="97">
        <v>0</v>
      </c>
      <c r="C65" s="98">
        <v>0</v>
      </c>
      <c r="D65" s="99">
        <v>0</v>
      </c>
      <c r="E65" s="97">
        <v>0</v>
      </c>
      <c r="F65" s="98">
        <v>0</v>
      </c>
      <c r="G65" s="99">
        <v>0</v>
      </c>
      <c r="H65" s="100">
        <v>0</v>
      </c>
      <c r="I65" s="97">
        <v>0</v>
      </c>
      <c r="J65" s="98">
        <v>0</v>
      </c>
      <c r="K65" s="99">
        <v>0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3.5">
      <c r="A67" s="105"/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3.5">
      <c r="A68" s="107"/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3.5">
      <c r="A69" s="108"/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3.5" hidden="1">
      <c r="A70" s="4" t="s">
        <v>134</v>
      </c>
      <c r="B70" s="5">
        <f>IF(ISERROR(B71/B72),0,(B71/B72))</f>
        <v>1.0977256217087297</v>
      </c>
      <c r="C70" s="5">
        <f aca="true" t="shared" si="8" ref="C70:K70">IF(ISERROR(C71/C72),0,(C71/C72))</f>
        <v>1.413740609176459</v>
      </c>
      <c r="D70" s="5">
        <f t="shared" si="8"/>
        <v>0.9531197319192625</v>
      </c>
      <c r="E70" s="5">
        <f t="shared" si="8"/>
        <v>8.925564703018061</v>
      </c>
      <c r="F70" s="5">
        <f t="shared" si="8"/>
        <v>0.7218512345199574</v>
      </c>
      <c r="G70" s="5">
        <f t="shared" si="8"/>
        <v>0.7218512345199574</v>
      </c>
      <c r="H70" s="5">
        <f t="shared" si="8"/>
        <v>0.6893226611602871</v>
      </c>
      <c r="I70" s="5">
        <f t="shared" si="8"/>
        <v>0.8659239514213187</v>
      </c>
      <c r="J70" s="5">
        <f t="shared" si="8"/>
        <v>0.8659239534058996</v>
      </c>
      <c r="K70" s="5">
        <f t="shared" si="8"/>
        <v>0.8659239588806021</v>
      </c>
    </row>
    <row r="71" spans="1:11" ht="12.75" hidden="1">
      <c r="A71" s="2" t="s">
        <v>135</v>
      </c>
      <c r="B71" s="2">
        <f>+B83</f>
        <v>34467871</v>
      </c>
      <c r="C71" s="2">
        <f aca="true" t="shared" si="9" ref="C71:K71">+C83</f>
        <v>26772529</v>
      </c>
      <c r="D71" s="2">
        <f t="shared" si="9"/>
        <v>25586544</v>
      </c>
      <c r="E71" s="2">
        <f t="shared" si="9"/>
        <v>59390172</v>
      </c>
      <c r="F71" s="2">
        <f t="shared" si="9"/>
        <v>33318787</v>
      </c>
      <c r="G71" s="2">
        <f t="shared" si="9"/>
        <v>33318787</v>
      </c>
      <c r="H71" s="2">
        <f t="shared" si="9"/>
        <v>19348777</v>
      </c>
      <c r="I71" s="2">
        <f t="shared" si="9"/>
        <v>39351804</v>
      </c>
      <c r="J71" s="2">
        <f t="shared" si="9"/>
        <v>41319392</v>
      </c>
      <c r="K71" s="2">
        <f t="shared" si="9"/>
        <v>43385363</v>
      </c>
    </row>
    <row r="72" spans="1:11" ht="12.75" hidden="1">
      <c r="A72" s="2" t="s">
        <v>136</v>
      </c>
      <c r="B72" s="2">
        <f>+B77</f>
        <v>31399350</v>
      </c>
      <c r="C72" s="2">
        <f aca="true" t="shared" si="10" ref="C72:K72">+C77</f>
        <v>18937370</v>
      </c>
      <c r="D72" s="2">
        <f t="shared" si="10"/>
        <v>26845047</v>
      </c>
      <c r="E72" s="2">
        <f t="shared" si="10"/>
        <v>6653940</v>
      </c>
      <c r="F72" s="2">
        <f t="shared" si="10"/>
        <v>46157415</v>
      </c>
      <c r="G72" s="2">
        <f t="shared" si="10"/>
        <v>46157415</v>
      </c>
      <c r="H72" s="2">
        <f t="shared" si="10"/>
        <v>28069260</v>
      </c>
      <c r="I72" s="2">
        <f t="shared" si="10"/>
        <v>45444873</v>
      </c>
      <c r="J72" s="2">
        <f t="shared" si="10"/>
        <v>47717114</v>
      </c>
      <c r="K72" s="2">
        <f t="shared" si="10"/>
        <v>50102971</v>
      </c>
    </row>
    <row r="73" spans="1:11" ht="12.75" hidden="1">
      <c r="A73" s="2" t="s">
        <v>137</v>
      </c>
      <c r="B73" s="2">
        <f>+B74</f>
        <v>14115321.833333332</v>
      </c>
      <c r="C73" s="2">
        <f aca="true" t="shared" si="11" ref="C73:K73">+(C78+C80+C81+C82)-(B78+B80+B81+B82)</f>
        <v>4823440</v>
      </c>
      <c r="D73" s="2">
        <f t="shared" si="11"/>
        <v>8203022</v>
      </c>
      <c r="E73" s="2">
        <f t="shared" si="11"/>
        <v>-44168687</v>
      </c>
      <c r="F73" s="2">
        <f>+(F78+F80+F81+F82)-(D78+D80+D81+D82)</f>
        <v>-13638383</v>
      </c>
      <c r="G73" s="2">
        <f>+(G78+G80+G81+G82)-(D78+D80+D81+D82)</f>
        <v>-13638383</v>
      </c>
      <c r="H73" s="2">
        <f>+(H78+H80+H81+H82)-(D78+D80+D81+D82)</f>
        <v>5184012</v>
      </c>
      <c r="I73" s="2">
        <f>+(I78+I80+I81+I82)-(E78+E80+E81+E82)</f>
        <v>35784743</v>
      </c>
      <c r="J73" s="2">
        <f t="shared" si="11"/>
        <v>304651</v>
      </c>
      <c r="K73" s="2">
        <f t="shared" si="11"/>
        <v>319886</v>
      </c>
    </row>
    <row r="74" spans="1:11" ht="12.75" hidden="1">
      <c r="A74" s="2" t="s">
        <v>138</v>
      </c>
      <c r="B74" s="2">
        <f>+TREND(C74:E74)</f>
        <v>14115321.833333332</v>
      </c>
      <c r="C74" s="2">
        <f>+C73</f>
        <v>4823440</v>
      </c>
      <c r="D74" s="2">
        <f aca="true" t="shared" si="12" ref="D74:K74">+D73</f>
        <v>8203022</v>
      </c>
      <c r="E74" s="2">
        <f t="shared" si="12"/>
        <v>-44168687</v>
      </c>
      <c r="F74" s="2">
        <f t="shared" si="12"/>
        <v>-13638383</v>
      </c>
      <c r="G74" s="2">
        <f t="shared" si="12"/>
        <v>-13638383</v>
      </c>
      <c r="H74" s="2">
        <f t="shared" si="12"/>
        <v>5184012</v>
      </c>
      <c r="I74" s="2">
        <f t="shared" si="12"/>
        <v>35784743</v>
      </c>
      <c r="J74" s="2">
        <f t="shared" si="12"/>
        <v>304651</v>
      </c>
      <c r="K74" s="2">
        <f t="shared" si="12"/>
        <v>319886</v>
      </c>
    </row>
    <row r="75" spans="1:11" ht="12.75" hidden="1">
      <c r="A75" s="2" t="s">
        <v>139</v>
      </c>
      <c r="B75" s="2">
        <f>+B84-(((B80+B81+B78)*B70)-B79)</f>
        <v>6584049.772771251</v>
      </c>
      <c r="C75" s="2">
        <f aca="true" t="shared" si="13" ref="C75:K75">+C84-(((C80+C81+C78)*C70)-C79)</f>
        <v>-26294781.277439214</v>
      </c>
      <c r="D75" s="2">
        <f t="shared" si="13"/>
        <v>-16304481.894938946</v>
      </c>
      <c r="E75" s="2">
        <f t="shared" si="13"/>
        <v>37434568.111892805</v>
      </c>
      <c r="F75" s="2">
        <f t="shared" si="13"/>
        <v>387937.0804108083</v>
      </c>
      <c r="G75" s="2">
        <f t="shared" si="13"/>
        <v>387937.0804108083</v>
      </c>
      <c r="H75" s="2">
        <f t="shared" si="13"/>
        <v>-14617210.666112855</v>
      </c>
      <c r="I75" s="2">
        <f t="shared" si="13"/>
        <v>-7956339.269283444</v>
      </c>
      <c r="J75" s="2">
        <f t="shared" si="13"/>
        <v>-8220141.9303067215</v>
      </c>
      <c r="K75" s="2">
        <f t="shared" si="13"/>
        <v>-8497141.056434538</v>
      </c>
    </row>
    <row r="76" spans="1:11" ht="12.75" hidden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2.75" hidden="1">
      <c r="A77" s="1" t="s">
        <v>66</v>
      </c>
      <c r="B77" s="3">
        <v>31399350</v>
      </c>
      <c r="C77" s="3">
        <v>18937370</v>
      </c>
      <c r="D77" s="3">
        <v>26845047</v>
      </c>
      <c r="E77" s="3">
        <v>6653940</v>
      </c>
      <c r="F77" s="3">
        <v>46157415</v>
      </c>
      <c r="G77" s="3">
        <v>46157415</v>
      </c>
      <c r="H77" s="3">
        <v>28069260</v>
      </c>
      <c r="I77" s="3">
        <v>45444873</v>
      </c>
      <c r="J77" s="3">
        <v>47717114</v>
      </c>
      <c r="K77" s="3">
        <v>50102971</v>
      </c>
    </row>
    <row r="78" spans="1:11" ht="12.75" hidden="1">
      <c r="A78" s="1" t="s">
        <v>67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2.75" hidden="1">
      <c r="A79" s="1" t="s">
        <v>68</v>
      </c>
      <c r="B79" s="3">
        <v>14071510</v>
      </c>
      <c r="C79" s="3">
        <v>18621993</v>
      </c>
      <c r="D79" s="3">
        <v>21796101</v>
      </c>
      <c r="E79" s="3">
        <v>0</v>
      </c>
      <c r="F79" s="3">
        <v>19398770</v>
      </c>
      <c r="G79" s="3">
        <v>19398770</v>
      </c>
      <c r="H79" s="3">
        <v>16511646</v>
      </c>
      <c r="I79" s="3">
        <v>19398769</v>
      </c>
      <c r="J79" s="3">
        <v>19398771</v>
      </c>
      <c r="K79" s="3">
        <v>19398769</v>
      </c>
    </row>
    <row r="80" spans="1:11" ht="12.75" hidden="1">
      <c r="A80" s="1" t="s">
        <v>69</v>
      </c>
      <c r="B80" s="3">
        <v>3677257</v>
      </c>
      <c r="C80" s="3">
        <v>28436781</v>
      </c>
      <c r="D80" s="3">
        <v>35913336</v>
      </c>
      <c r="E80" s="3">
        <v>-4194084</v>
      </c>
      <c r="F80" s="3">
        <v>24985122</v>
      </c>
      <c r="G80" s="3">
        <v>24985122</v>
      </c>
      <c r="H80" s="3">
        <v>46343833</v>
      </c>
      <c r="I80" s="3">
        <v>30239561</v>
      </c>
      <c r="J80" s="3">
        <v>30544212</v>
      </c>
      <c r="K80" s="3">
        <v>30864098</v>
      </c>
    </row>
    <row r="81" spans="1:11" ht="12.75" hidden="1">
      <c r="A81" s="1" t="s">
        <v>70</v>
      </c>
      <c r="B81" s="3">
        <v>3143628</v>
      </c>
      <c r="C81" s="3">
        <v>3334800</v>
      </c>
      <c r="D81" s="3">
        <v>4061267</v>
      </c>
      <c r="E81" s="3">
        <v>0</v>
      </c>
      <c r="F81" s="3">
        <v>1351098</v>
      </c>
      <c r="G81" s="3">
        <v>1351098</v>
      </c>
      <c r="H81" s="3">
        <v>-1185218</v>
      </c>
      <c r="I81" s="3">
        <v>1351098</v>
      </c>
      <c r="J81" s="3">
        <v>1351098</v>
      </c>
      <c r="K81" s="3">
        <v>1351098</v>
      </c>
    </row>
    <row r="82" spans="1:11" ht="12.75" hidden="1">
      <c r="A82" s="1" t="s">
        <v>71</v>
      </c>
      <c r="B82" s="3">
        <v>20127256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2.75" hidden="1">
      <c r="A83" s="1" t="s">
        <v>72</v>
      </c>
      <c r="B83" s="3">
        <v>34467871</v>
      </c>
      <c r="C83" s="3">
        <v>26772529</v>
      </c>
      <c r="D83" s="3">
        <v>25586544</v>
      </c>
      <c r="E83" s="3">
        <v>59390172</v>
      </c>
      <c r="F83" s="3">
        <v>33318787</v>
      </c>
      <c r="G83" s="3">
        <v>33318787</v>
      </c>
      <c r="H83" s="3">
        <v>19348777</v>
      </c>
      <c r="I83" s="3">
        <v>39351804</v>
      </c>
      <c r="J83" s="3">
        <v>41319392</v>
      </c>
      <c r="K83" s="3">
        <v>43385363</v>
      </c>
    </row>
    <row r="84" spans="1:11" ht="12.75" hidden="1">
      <c r="A84" s="1" t="s">
        <v>73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</row>
    <row r="85" spans="1:11" ht="12.75" hidden="1">
      <c r="A85" s="1" t="s">
        <v>74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" customHeight="1">
      <c r="A1" s="109" t="s">
        <v>100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9</v>
      </c>
      <c r="D3" s="15" t="s">
        <v>9</v>
      </c>
      <c r="E3" s="13" t="s">
        <v>10</v>
      </c>
      <c r="F3" s="14" t="s">
        <v>11</v>
      </c>
      <c r="G3" s="15" t="s">
        <v>12</v>
      </c>
      <c r="H3" s="16" t="s">
        <v>13</v>
      </c>
      <c r="I3" s="13" t="s">
        <v>14</v>
      </c>
      <c r="J3" s="14" t="s">
        <v>15</v>
      </c>
      <c r="K3" s="15" t="s">
        <v>16</v>
      </c>
    </row>
    <row r="4" spans="1:11" ht="13.5">
      <c r="A4" s="17" t="s">
        <v>17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18</v>
      </c>
      <c r="B5" s="6">
        <v>0</v>
      </c>
      <c r="C5" s="6">
        <v>0</v>
      </c>
      <c r="D5" s="23">
        <v>0</v>
      </c>
      <c r="E5" s="24">
        <v>0</v>
      </c>
      <c r="F5" s="6">
        <v>0</v>
      </c>
      <c r="G5" s="25">
        <v>0</v>
      </c>
      <c r="H5" s="26">
        <v>0</v>
      </c>
      <c r="I5" s="24">
        <v>0</v>
      </c>
      <c r="J5" s="6">
        <v>0</v>
      </c>
      <c r="K5" s="25">
        <v>0</v>
      </c>
    </row>
    <row r="6" spans="1:11" ht="13.5">
      <c r="A6" s="22" t="s">
        <v>19</v>
      </c>
      <c r="B6" s="6">
        <v>26054198</v>
      </c>
      <c r="C6" s="6">
        <v>28973090</v>
      </c>
      <c r="D6" s="23">
        <v>2811665</v>
      </c>
      <c r="E6" s="24">
        <v>29427577</v>
      </c>
      <c r="F6" s="6">
        <v>29427577</v>
      </c>
      <c r="G6" s="25">
        <v>29427577</v>
      </c>
      <c r="H6" s="26">
        <v>45877711</v>
      </c>
      <c r="I6" s="24">
        <v>29502984</v>
      </c>
      <c r="J6" s="6">
        <v>30860122</v>
      </c>
      <c r="K6" s="25">
        <v>32279688</v>
      </c>
    </row>
    <row r="7" spans="1:11" ht="13.5">
      <c r="A7" s="22" t="s">
        <v>20</v>
      </c>
      <c r="B7" s="6">
        <v>4182193</v>
      </c>
      <c r="C7" s="6">
        <v>4708643</v>
      </c>
      <c r="D7" s="23">
        <v>0</v>
      </c>
      <c r="E7" s="24">
        <v>4700000</v>
      </c>
      <c r="F7" s="6">
        <v>4700000</v>
      </c>
      <c r="G7" s="25">
        <v>4700000</v>
      </c>
      <c r="H7" s="26">
        <v>2678043</v>
      </c>
      <c r="I7" s="24">
        <v>4700000</v>
      </c>
      <c r="J7" s="6">
        <v>4916200</v>
      </c>
      <c r="K7" s="25">
        <v>5142345</v>
      </c>
    </row>
    <row r="8" spans="1:11" ht="13.5">
      <c r="A8" s="22" t="s">
        <v>21</v>
      </c>
      <c r="B8" s="6">
        <v>132486519</v>
      </c>
      <c r="C8" s="6">
        <v>204281098</v>
      </c>
      <c r="D8" s="23">
        <v>0</v>
      </c>
      <c r="E8" s="24">
        <v>167441999</v>
      </c>
      <c r="F8" s="6">
        <v>166704999</v>
      </c>
      <c r="G8" s="25">
        <v>166704999</v>
      </c>
      <c r="H8" s="26">
        <v>176124061</v>
      </c>
      <c r="I8" s="24">
        <v>182217001</v>
      </c>
      <c r="J8" s="6">
        <v>192485001</v>
      </c>
      <c r="K8" s="25">
        <v>205490002</v>
      </c>
    </row>
    <row r="9" spans="1:11" ht="13.5">
      <c r="A9" s="22" t="s">
        <v>22</v>
      </c>
      <c r="B9" s="6">
        <v>6621530</v>
      </c>
      <c r="C9" s="6">
        <v>6348012</v>
      </c>
      <c r="D9" s="23">
        <v>460172</v>
      </c>
      <c r="E9" s="24">
        <v>6576981</v>
      </c>
      <c r="F9" s="6">
        <v>6577982</v>
      </c>
      <c r="G9" s="25">
        <v>6577982</v>
      </c>
      <c r="H9" s="26">
        <v>8031361</v>
      </c>
      <c r="I9" s="24">
        <v>7920089</v>
      </c>
      <c r="J9" s="6">
        <v>8279813</v>
      </c>
      <c r="K9" s="25">
        <v>8656087</v>
      </c>
    </row>
    <row r="10" spans="1:11" ht="25.5">
      <c r="A10" s="27" t="s">
        <v>129</v>
      </c>
      <c r="B10" s="28">
        <f>SUM(B5:B9)</f>
        <v>169344440</v>
      </c>
      <c r="C10" s="29">
        <f aca="true" t="shared" si="0" ref="C10:K10">SUM(C5:C9)</f>
        <v>244310843</v>
      </c>
      <c r="D10" s="30">
        <f t="shared" si="0"/>
        <v>3271837</v>
      </c>
      <c r="E10" s="28">
        <f t="shared" si="0"/>
        <v>208146557</v>
      </c>
      <c r="F10" s="29">
        <f t="shared" si="0"/>
        <v>207410558</v>
      </c>
      <c r="G10" s="31">
        <f t="shared" si="0"/>
        <v>207410558</v>
      </c>
      <c r="H10" s="32">
        <f t="shared" si="0"/>
        <v>232711176</v>
      </c>
      <c r="I10" s="28">
        <f t="shared" si="0"/>
        <v>224340074</v>
      </c>
      <c r="J10" s="29">
        <f t="shared" si="0"/>
        <v>236541136</v>
      </c>
      <c r="K10" s="31">
        <f t="shared" si="0"/>
        <v>251568122</v>
      </c>
    </row>
    <row r="11" spans="1:11" ht="13.5">
      <c r="A11" s="22" t="s">
        <v>23</v>
      </c>
      <c r="B11" s="6">
        <v>80727101</v>
      </c>
      <c r="C11" s="6">
        <v>81452961</v>
      </c>
      <c r="D11" s="23">
        <v>6844974</v>
      </c>
      <c r="E11" s="24">
        <v>94951350</v>
      </c>
      <c r="F11" s="6">
        <v>95680087</v>
      </c>
      <c r="G11" s="25">
        <v>95680087</v>
      </c>
      <c r="H11" s="26">
        <v>100092</v>
      </c>
      <c r="I11" s="24">
        <v>100024992</v>
      </c>
      <c r="J11" s="6">
        <v>107028687</v>
      </c>
      <c r="K11" s="25">
        <v>112319540</v>
      </c>
    </row>
    <row r="12" spans="1:11" ht="13.5">
      <c r="A12" s="22" t="s">
        <v>24</v>
      </c>
      <c r="B12" s="6">
        <v>4717430</v>
      </c>
      <c r="C12" s="6">
        <v>5134403</v>
      </c>
      <c r="D12" s="23">
        <v>535916</v>
      </c>
      <c r="E12" s="24">
        <v>6121449</v>
      </c>
      <c r="F12" s="6">
        <v>8922935</v>
      </c>
      <c r="G12" s="25">
        <v>8922935</v>
      </c>
      <c r="H12" s="26">
        <v>518675</v>
      </c>
      <c r="I12" s="24">
        <v>6121449</v>
      </c>
      <c r="J12" s="6">
        <v>6121450</v>
      </c>
      <c r="K12" s="25">
        <v>6121450</v>
      </c>
    </row>
    <row r="13" spans="1:11" ht="13.5">
      <c r="A13" s="22" t="s">
        <v>130</v>
      </c>
      <c r="B13" s="6">
        <v>29622257</v>
      </c>
      <c r="C13" s="6">
        <v>-151613520</v>
      </c>
      <c r="D13" s="23">
        <v>2764851</v>
      </c>
      <c r="E13" s="24">
        <v>33080001</v>
      </c>
      <c r="F13" s="6">
        <v>33080001</v>
      </c>
      <c r="G13" s="25">
        <v>33080001</v>
      </c>
      <c r="H13" s="26">
        <v>0</v>
      </c>
      <c r="I13" s="24">
        <v>32635000</v>
      </c>
      <c r="J13" s="6">
        <v>34086700</v>
      </c>
      <c r="K13" s="25">
        <v>35619948</v>
      </c>
    </row>
    <row r="14" spans="1:11" ht="13.5">
      <c r="A14" s="22" t="s">
        <v>25</v>
      </c>
      <c r="B14" s="6">
        <v>864735</v>
      </c>
      <c r="C14" s="6">
        <v>992521</v>
      </c>
      <c r="D14" s="23">
        <v>-1315782</v>
      </c>
      <c r="E14" s="24">
        <v>764000</v>
      </c>
      <c r="F14" s="6">
        <v>1264000</v>
      </c>
      <c r="G14" s="25">
        <v>1264000</v>
      </c>
      <c r="H14" s="26">
        <v>1088644</v>
      </c>
      <c r="I14" s="24">
        <v>1264000</v>
      </c>
      <c r="J14" s="6">
        <v>1264000</v>
      </c>
      <c r="K14" s="25">
        <v>1264000</v>
      </c>
    </row>
    <row r="15" spans="1:11" ht="13.5">
      <c r="A15" s="22" t="s">
        <v>26</v>
      </c>
      <c r="B15" s="6">
        <v>13942643</v>
      </c>
      <c r="C15" s="6">
        <v>34120425</v>
      </c>
      <c r="D15" s="23">
        <v>5856784</v>
      </c>
      <c r="E15" s="24">
        <v>29500667</v>
      </c>
      <c r="F15" s="6">
        <v>27522267</v>
      </c>
      <c r="G15" s="25">
        <v>27522267</v>
      </c>
      <c r="H15" s="26">
        <v>29867842</v>
      </c>
      <c r="I15" s="24">
        <v>27815328</v>
      </c>
      <c r="J15" s="6">
        <v>28995428</v>
      </c>
      <c r="K15" s="25">
        <v>30335310</v>
      </c>
    </row>
    <row r="16" spans="1:11" ht="13.5">
      <c r="A16" s="22" t="s">
        <v>21</v>
      </c>
      <c r="B16" s="6">
        <v>0</v>
      </c>
      <c r="C16" s="6">
        <v>0</v>
      </c>
      <c r="D16" s="23">
        <v>0</v>
      </c>
      <c r="E16" s="24">
        <v>0</v>
      </c>
      <c r="F16" s="6">
        <v>0</v>
      </c>
      <c r="G16" s="25">
        <v>0</v>
      </c>
      <c r="H16" s="26">
        <v>0</v>
      </c>
      <c r="I16" s="24">
        <v>0</v>
      </c>
      <c r="J16" s="6">
        <v>0</v>
      </c>
      <c r="K16" s="25">
        <v>0</v>
      </c>
    </row>
    <row r="17" spans="1:11" ht="13.5">
      <c r="A17" s="22" t="s">
        <v>27</v>
      </c>
      <c r="B17" s="6">
        <v>97315755</v>
      </c>
      <c r="C17" s="6">
        <v>57486350</v>
      </c>
      <c r="D17" s="23">
        <v>11417856</v>
      </c>
      <c r="E17" s="24">
        <v>89083277</v>
      </c>
      <c r="F17" s="6">
        <v>91740685</v>
      </c>
      <c r="G17" s="25">
        <v>91740685</v>
      </c>
      <c r="H17" s="26">
        <v>40174579</v>
      </c>
      <c r="I17" s="24">
        <v>108472060</v>
      </c>
      <c r="J17" s="6">
        <v>107903963</v>
      </c>
      <c r="K17" s="25">
        <v>112910575</v>
      </c>
    </row>
    <row r="18" spans="1:11" ht="13.5">
      <c r="A18" s="33" t="s">
        <v>28</v>
      </c>
      <c r="B18" s="34">
        <f>SUM(B11:B17)</f>
        <v>227189921</v>
      </c>
      <c r="C18" s="35">
        <f aca="true" t="shared" si="1" ref="C18:K18">SUM(C11:C17)</f>
        <v>27573140</v>
      </c>
      <c r="D18" s="36">
        <f t="shared" si="1"/>
        <v>26104599</v>
      </c>
      <c r="E18" s="34">
        <f t="shared" si="1"/>
        <v>253500744</v>
      </c>
      <c r="F18" s="35">
        <f t="shared" si="1"/>
        <v>258209975</v>
      </c>
      <c r="G18" s="37">
        <f t="shared" si="1"/>
        <v>258209975</v>
      </c>
      <c r="H18" s="38">
        <f t="shared" si="1"/>
        <v>71749832</v>
      </c>
      <c r="I18" s="34">
        <f t="shared" si="1"/>
        <v>276332829</v>
      </c>
      <c r="J18" s="35">
        <f t="shared" si="1"/>
        <v>285400228</v>
      </c>
      <c r="K18" s="37">
        <f t="shared" si="1"/>
        <v>298570823</v>
      </c>
    </row>
    <row r="19" spans="1:11" ht="13.5">
      <c r="A19" s="33" t="s">
        <v>29</v>
      </c>
      <c r="B19" s="39">
        <f>+B10-B18</f>
        <v>-57845481</v>
      </c>
      <c r="C19" s="40">
        <f aca="true" t="shared" si="2" ref="C19:K19">+C10-C18</f>
        <v>216737703</v>
      </c>
      <c r="D19" s="41">
        <f t="shared" si="2"/>
        <v>-22832762</v>
      </c>
      <c r="E19" s="39">
        <f t="shared" si="2"/>
        <v>-45354187</v>
      </c>
      <c r="F19" s="40">
        <f t="shared" si="2"/>
        <v>-50799417</v>
      </c>
      <c r="G19" s="42">
        <f t="shared" si="2"/>
        <v>-50799417</v>
      </c>
      <c r="H19" s="43">
        <f t="shared" si="2"/>
        <v>160961344</v>
      </c>
      <c r="I19" s="39">
        <f t="shared" si="2"/>
        <v>-51992755</v>
      </c>
      <c r="J19" s="40">
        <f t="shared" si="2"/>
        <v>-48859092</v>
      </c>
      <c r="K19" s="42">
        <f t="shared" si="2"/>
        <v>-47002701</v>
      </c>
    </row>
    <row r="20" spans="1:11" ht="25.5">
      <c r="A20" s="44" t="s">
        <v>30</v>
      </c>
      <c r="B20" s="45">
        <v>90390911</v>
      </c>
      <c r="C20" s="46">
        <v>0</v>
      </c>
      <c r="D20" s="47">
        <v>0</v>
      </c>
      <c r="E20" s="45">
        <v>0</v>
      </c>
      <c r="F20" s="46">
        <v>89376000</v>
      </c>
      <c r="G20" s="48">
        <v>89376000</v>
      </c>
      <c r="H20" s="49">
        <v>670249</v>
      </c>
      <c r="I20" s="45">
        <v>93214000</v>
      </c>
      <c r="J20" s="46">
        <v>111343000</v>
      </c>
      <c r="K20" s="48">
        <v>111343000</v>
      </c>
    </row>
    <row r="21" spans="1:11" ht="63.75">
      <c r="A21" s="50" t="s">
        <v>131</v>
      </c>
      <c r="B21" s="51">
        <v>34360802</v>
      </c>
      <c r="C21" s="52">
        <v>0</v>
      </c>
      <c r="D21" s="53">
        <v>0</v>
      </c>
      <c r="E21" s="51">
        <v>0</v>
      </c>
      <c r="F21" s="52">
        <v>0</v>
      </c>
      <c r="G21" s="54">
        <v>0</v>
      </c>
      <c r="H21" s="55">
        <v>0</v>
      </c>
      <c r="I21" s="51">
        <v>0</v>
      </c>
      <c r="J21" s="52">
        <v>0</v>
      </c>
      <c r="K21" s="54">
        <v>0</v>
      </c>
    </row>
    <row r="22" spans="1:11" ht="25.5">
      <c r="A22" s="56" t="s">
        <v>132</v>
      </c>
      <c r="B22" s="57">
        <f>SUM(B19:B21)</f>
        <v>66906232</v>
      </c>
      <c r="C22" s="58">
        <f aca="true" t="shared" si="3" ref="C22:K22">SUM(C19:C21)</f>
        <v>216737703</v>
      </c>
      <c r="D22" s="59">
        <f t="shared" si="3"/>
        <v>-22832762</v>
      </c>
      <c r="E22" s="57">
        <f t="shared" si="3"/>
        <v>-45354187</v>
      </c>
      <c r="F22" s="58">
        <f t="shared" si="3"/>
        <v>38576583</v>
      </c>
      <c r="G22" s="60">
        <f t="shared" si="3"/>
        <v>38576583</v>
      </c>
      <c r="H22" s="61">
        <f t="shared" si="3"/>
        <v>161631593</v>
      </c>
      <c r="I22" s="57">
        <f t="shared" si="3"/>
        <v>41221245</v>
      </c>
      <c r="J22" s="58">
        <f t="shared" si="3"/>
        <v>62483908</v>
      </c>
      <c r="K22" s="60">
        <f t="shared" si="3"/>
        <v>64340299</v>
      </c>
    </row>
    <row r="23" spans="1:11" ht="13.5">
      <c r="A23" s="50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62" t="s">
        <v>32</v>
      </c>
      <c r="B24" s="39">
        <f>SUM(B22:B23)</f>
        <v>66906232</v>
      </c>
      <c r="C24" s="40">
        <f aca="true" t="shared" si="4" ref="C24:K24">SUM(C22:C23)</f>
        <v>216737703</v>
      </c>
      <c r="D24" s="41">
        <f t="shared" si="4"/>
        <v>-22832762</v>
      </c>
      <c r="E24" s="39">
        <f t="shared" si="4"/>
        <v>-45354187</v>
      </c>
      <c r="F24" s="40">
        <f t="shared" si="4"/>
        <v>38576583</v>
      </c>
      <c r="G24" s="42">
        <f t="shared" si="4"/>
        <v>38576583</v>
      </c>
      <c r="H24" s="43">
        <f t="shared" si="4"/>
        <v>161631593</v>
      </c>
      <c r="I24" s="39">
        <f t="shared" si="4"/>
        <v>41221245</v>
      </c>
      <c r="J24" s="40">
        <f t="shared" si="4"/>
        <v>62483908</v>
      </c>
      <c r="K24" s="42">
        <f t="shared" si="4"/>
        <v>64340299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64" t="s">
        <v>133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3.5">
      <c r="A27" s="33" t="s">
        <v>33</v>
      </c>
      <c r="B27" s="7">
        <v>57233647</v>
      </c>
      <c r="C27" s="7">
        <v>564074590</v>
      </c>
      <c r="D27" s="69">
        <v>54309463</v>
      </c>
      <c r="E27" s="70">
        <v>87456804</v>
      </c>
      <c r="F27" s="7">
        <v>98019804</v>
      </c>
      <c r="G27" s="71">
        <v>98019804</v>
      </c>
      <c r="H27" s="72">
        <v>66066275</v>
      </c>
      <c r="I27" s="70">
        <v>92317800</v>
      </c>
      <c r="J27" s="7">
        <v>99355201</v>
      </c>
      <c r="K27" s="71">
        <v>106941424</v>
      </c>
    </row>
    <row r="28" spans="1:11" ht="13.5">
      <c r="A28" s="73" t="s">
        <v>34</v>
      </c>
      <c r="B28" s="6">
        <v>55827928</v>
      </c>
      <c r="C28" s="6">
        <v>-4684716</v>
      </c>
      <c r="D28" s="23">
        <v>54184994</v>
      </c>
      <c r="E28" s="24">
        <v>87039004</v>
      </c>
      <c r="F28" s="6">
        <v>97602004</v>
      </c>
      <c r="G28" s="25">
        <v>97602004</v>
      </c>
      <c r="H28" s="26">
        <v>0</v>
      </c>
      <c r="I28" s="24">
        <v>90779000</v>
      </c>
      <c r="J28" s="6">
        <v>99133019</v>
      </c>
      <c r="K28" s="25">
        <v>106707021</v>
      </c>
    </row>
    <row r="29" spans="1:11" ht="13.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3.5">
      <c r="A30" s="22" t="s">
        <v>35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36</v>
      </c>
      <c r="B31" s="6">
        <v>1405719</v>
      </c>
      <c r="C31" s="6">
        <v>0</v>
      </c>
      <c r="D31" s="23">
        <v>124469</v>
      </c>
      <c r="E31" s="24">
        <v>417800</v>
      </c>
      <c r="F31" s="6">
        <v>417800</v>
      </c>
      <c r="G31" s="25">
        <v>417800</v>
      </c>
      <c r="H31" s="26">
        <v>0</v>
      </c>
      <c r="I31" s="24">
        <v>238800</v>
      </c>
      <c r="J31" s="6">
        <v>222183</v>
      </c>
      <c r="K31" s="25">
        <v>234404</v>
      </c>
    </row>
    <row r="32" spans="1:11" ht="13.5">
      <c r="A32" s="33" t="s">
        <v>37</v>
      </c>
      <c r="B32" s="7">
        <f>SUM(B28:B31)</f>
        <v>57233647</v>
      </c>
      <c r="C32" s="7">
        <f aca="true" t="shared" si="5" ref="C32:K32">SUM(C28:C31)</f>
        <v>-4684716</v>
      </c>
      <c r="D32" s="69">
        <f t="shared" si="5"/>
        <v>54309463</v>
      </c>
      <c r="E32" s="70">
        <f t="shared" si="5"/>
        <v>87456804</v>
      </c>
      <c r="F32" s="7">
        <f t="shared" si="5"/>
        <v>98019804</v>
      </c>
      <c r="G32" s="71">
        <f t="shared" si="5"/>
        <v>98019804</v>
      </c>
      <c r="H32" s="72">
        <f t="shared" si="5"/>
        <v>0</v>
      </c>
      <c r="I32" s="70">
        <f t="shared" si="5"/>
        <v>91017800</v>
      </c>
      <c r="J32" s="7">
        <f t="shared" si="5"/>
        <v>99355202</v>
      </c>
      <c r="K32" s="71">
        <f t="shared" si="5"/>
        <v>106941425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3.5">
      <c r="A34" s="64" t="s">
        <v>38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3.5">
      <c r="A35" s="22" t="s">
        <v>39</v>
      </c>
      <c r="B35" s="6">
        <v>51103423</v>
      </c>
      <c r="C35" s="6">
        <v>347492937</v>
      </c>
      <c r="D35" s="23">
        <v>-21258041</v>
      </c>
      <c r="E35" s="24">
        <v>10</v>
      </c>
      <c r="F35" s="6">
        <v>10</v>
      </c>
      <c r="G35" s="25">
        <v>10</v>
      </c>
      <c r="H35" s="26">
        <v>167318750</v>
      </c>
      <c r="I35" s="24">
        <v>35066021</v>
      </c>
      <c r="J35" s="6">
        <v>36315591</v>
      </c>
      <c r="K35" s="25">
        <v>36315591</v>
      </c>
    </row>
    <row r="36" spans="1:11" ht="13.5">
      <c r="A36" s="22" t="s">
        <v>40</v>
      </c>
      <c r="B36" s="6">
        <v>643551305</v>
      </c>
      <c r="C36" s="6">
        <v>566340988</v>
      </c>
      <c r="D36" s="23">
        <v>51544612</v>
      </c>
      <c r="E36" s="24">
        <v>87456804</v>
      </c>
      <c r="F36" s="6">
        <v>98019804</v>
      </c>
      <c r="G36" s="25">
        <v>98019804</v>
      </c>
      <c r="H36" s="26">
        <v>66066275</v>
      </c>
      <c r="I36" s="24">
        <v>825183800</v>
      </c>
      <c r="J36" s="6">
        <v>865289285</v>
      </c>
      <c r="K36" s="25">
        <v>872875508</v>
      </c>
    </row>
    <row r="37" spans="1:11" ht="13.5">
      <c r="A37" s="22" t="s">
        <v>41</v>
      </c>
      <c r="B37" s="6">
        <v>90536170</v>
      </c>
      <c r="C37" s="6">
        <v>124036498</v>
      </c>
      <c r="D37" s="23">
        <v>53142506</v>
      </c>
      <c r="E37" s="24">
        <v>87039000</v>
      </c>
      <c r="F37" s="6">
        <v>-1579991</v>
      </c>
      <c r="G37" s="25">
        <v>-1579991</v>
      </c>
      <c r="H37" s="26">
        <v>71754710</v>
      </c>
      <c r="I37" s="24">
        <v>47202006</v>
      </c>
      <c r="J37" s="6">
        <v>34957969</v>
      </c>
      <c r="K37" s="25">
        <v>34957963</v>
      </c>
    </row>
    <row r="38" spans="1:11" ht="13.5">
      <c r="A38" s="22" t="s">
        <v>42</v>
      </c>
      <c r="B38" s="6">
        <v>13434192</v>
      </c>
      <c r="C38" s="6">
        <v>8103064</v>
      </c>
      <c r="D38" s="23">
        <v>0</v>
      </c>
      <c r="E38" s="24">
        <v>0</v>
      </c>
      <c r="F38" s="6">
        <v>0</v>
      </c>
      <c r="G38" s="25">
        <v>0</v>
      </c>
      <c r="H38" s="26">
        <v>0</v>
      </c>
      <c r="I38" s="24">
        <v>9033000</v>
      </c>
      <c r="J38" s="6">
        <v>8372984</v>
      </c>
      <c r="K38" s="25">
        <v>8372984</v>
      </c>
    </row>
    <row r="39" spans="1:11" ht="13.5">
      <c r="A39" s="22" t="s">
        <v>43</v>
      </c>
      <c r="B39" s="6">
        <v>590684366</v>
      </c>
      <c r="C39" s="6">
        <v>564956660</v>
      </c>
      <c r="D39" s="23">
        <v>-23173</v>
      </c>
      <c r="E39" s="24">
        <v>45772001</v>
      </c>
      <c r="F39" s="6">
        <v>61023222</v>
      </c>
      <c r="G39" s="25">
        <v>61023222</v>
      </c>
      <c r="H39" s="26">
        <v>-1278</v>
      </c>
      <c r="I39" s="24">
        <v>790050715</v>
      </c>
      <c r="J39" s="6">
        <v>844993876</v>
      </c>
      <c r="K39" s="25">
        <v>852229837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64" t="s">
        <v>44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3.5">
      <c r="A42" s="22" t="s">
        <v>45</v>
      </c>
      <c r="B42" s="6">
        <v>60959924</v>
      </c>
      <c r="C42" s="6">
        <v>0</v>
      </c>
      <c r="D42" s="23">
        <v>0</v>
      </c>
      <c r="E42" s="24">
        <v>0</v>
      </c>
      <c r="F42" s="6">
        <v>0</v>
      </c>
      <c r="G42" s="25">
        <v>0</v>
      </c>
      <c r="H42" s="26">
        <v>0</v>
      </c>
      <c r="I42" s="24">
        <v>288740000</v>
      </c>
      <c r="J42" s="6">
        <v>322654000</v>
      </c>
      <c r="K42" s="25">
        <v>322654000</v>
      </c>
    </row>
    <row r="43" spans="1:11" ht="13.5">
      <c r="A43" s="22" t="s">
        <v>46</v>
      </c>
      <c r="B43" s="6">
        <v>-57233892</v>
      </c>
      <c r="C43" s="6">
        <v>-10500</v>
      </c>
      <c r="D43" s="23">
        <v>0</v>
      </c>
      <c r="E43" s="24">
        <v>0</v>
      </c>
      <c r="F43" s="6">
        <v>0</v>
      </c>
      <c r="G43" s="25">
        <v>0</v>
      </c>
      <c r="H43" s="26">
        <v>0</v>
      </c>
      <c r="I43" s="24">
        <v>93465000</v>
      </c>
      <c r="J43" s="6">
        <v>111615000</v>
      </c>
      <c r="K43" s="25">
        <v>111615000</v>
      </c>
    </row>
    <row r="44" spans="1:11" ht="13.5">
      <c r="A44" s="22" t="s">
        <v>47</v>
      </c>
      <c r="B44" s="6">
        <v>-707117</v>
      </c>
      <c r="C44" s="6">
        <v>831886</v>
      </c>
      <c r="D44" s="23">
        <v>-3391421</v>
      </c>
      <c r="E44" s="24">
        <v>2559535</v>
      </c>
      <c r="F44" s="6">
        <v>2559535</v>
      </c>
      <c r="G44" s="25">
        <v>2559535</v>
      </c>
      <c r="H44" s="26">
        <v>-53976</v>
      </c>
      <c r="I44" s="24">
        <v>1</v>
      </c>
      <c r="J44" s="6">
        <v>2</v>
      </c>
      <c r="K44" s="25">
        <v>2</v>
      </c>
    </row>
    <row r="45" spans="1:11" ht="13.5">
      <c r="A45" s="33" t="s">
        <v>48</v>
      </c>
      <c r="B45" s="7">
        <v>21008587</v>
      </c>
      <c r="C45" s="7">
        <v>821386</v>
      </c>
      <c r="D45" s="69">
        <v>-24311123</v>
      </c>
      <c r="E45" s="70">
        <v>2559535</v>
      </c>
      <c r="F45" s="7">
        <v>2559535</v>
      </c>
      <c r="G45" s="71">
        <v>2559535</v>
      </c>
      <c r="H45" s="72">
        <v>3587</v>
      </c>
      <c r="I45" s="70">
        <v>382205001</v>
      </c>
      <c r="J45" s="7">
        <v>434269112</v>
      </c>
      <c r="K45" s="71">
        <v>434269112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64" t="s">
        <v>49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3.5">
      <c r="A48" s="22" t="s">
        <v>50</v>
      </c>
      <c r="B48" s="6">
        <v>21008587</v>
      </c>
      <c r="C48" s="6">
        <v>320498758</v>
      </c>
      <c r="D48" s="23">
        <v>-26307006</v>
      </c>
      <c r="E48" s="24">
        <v>0</v>
      </c>
      <c r="F48" s="6">
        <v>0</v>
      </c>
      <c r="G48" s="25">
        <v>0</v>
      </c>
      <c r="H48" s="26">
        <v>124142150</v>
      </c>
      <c r="I48" s="24">
        <v>23052000</v>
      </c>
      <c r="J48" s="6">
        <v>22407530</v>
      </c>
      <c r="K48" s="25">
        <v>22407530</v>
      </c>
    </row>
    <row r="49" spans="1:11" ht="13.5">
      <c r="A49" s="22" t="s">
        <v>51</v>
      </c>
      <c r="B49" s="6">
        <f>+B75</f>
        <v>68220860.7409201</v>
      </c>
      <c r="C49" s="6">
        <f aca="true" t="shared" si="6" ref="C49:K49">+C75</f>
        <v>112379746</v>
      </c>
      <c r="D49" s="23">
        <f t="shared" si="6"/>
        <v>56620791</v>
      </c>
      <c r="E49" s="24">
        <f t="shared" si="6"/>
        <v>87039000</v>
      </c>
      <c r="F49" s="6">
        <f t="shared" si="6"/>
        <v>-79991</v>
      </c>
      <c r="G49" s="25">
        <f t="shared" si="6"/>
        <v>-79991</v>
      </c>
      <c r="H49" s="26">
        <f t="shared" si="6"/>
        <v>71700734</v>
      </c>
      <c r="I49" s="24">
        <f t="shared" si="6"/>
        <v>34374334.51991934</v>
      </c>
      <c r="J49" s="6">
        <f t="shared" si="6"/>
        <v>22340445.36964022</v>
      </c>
      <c r="K49" s="25">
        <f t="shared" si="6"/>
        <v>22676247.705884732</v>
      </c>
    </row>
    <row r="50" spans="1:11" ht="13.5">
      <c r="A50" s="33" t="s">
        <v>52</v>
      </c>
      <c r="B50" s="7">
        <f>+B48-B49</f>
        <v>-47212273.7409201</v>
      </c>
      <c r="C50" s="7">
        <f aca="true" t="shared" si="7" ref="C50:K50">+C48-C49</f>
        <v>208119012</v>
      </c>
      <c r="D50" s="69">
        <f t="shared" si="7"/>
        <v>-82927797</v>
      </c>
      <c r="E50" s="70">
        <f t="shared" si="7"/>
        <v>-87039000</v>
      </c>
      <c r="F50" s="7">
        <f t="shared" si="7"/>
        <v>79991</v>
      </c>
      <c r="G50" s="71">
        <f t="shared" si="7"/>
        <v>79991</v>
      </c>
      <c r="H50" s="72">
        <f t="shared" si="7"/>
        <v>52441416</v>
      </c>
      <c r="I50" s="70">
        <f t="shared" si="7"/>
        <v>-11322334.519919343</v>
      </c>
      <c r="J50" s="7">
        <f t="shared" si="7"/>
        <v>67084.63035978004</v>
      </c>
      <c r="K50" s="71">
        <f t="shared" si="7"/>
        <v>-268717.7058847323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3.5">
      <c r="A52" s="64" t="s">
        <v>53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54</v>
      </c>
      <c r="B53" s="6">
        <v>406317088</v>
      </c>
      <c r="C53" s="6">
        <v>568759306</v>
      </c>
      <c r="D53" s="23">
        <v>51544612</v>
      </c>
      <c r="E53" s="24">
        <v>87456804</v>
      </c>
      <c r="F53" s="6">
        <v>98019804</v>
      </c>
      <c r="G53" s="25">
        <v>98019804</v>
      </c>
      <c r="H53" s="26">
        <v>66066275</v>
      </c>
      <c r="I53" s="24">
        <v>610535800</v>
      </c>
      <c r="J53" s="6">
        <v>676527269</v>
      </c>
      <c r="K53" s="25">
        <v>684113492</v>
      </c>
    </row>
    <row r="54" spans="1:11" ht="13.5">
      <c r="A54" s="22" t="s">
        <v>55</v>
      </c>
      <c r="B54" s="6">
        <v>29622257</v>
      </c>
      <c r="C54" s="6">
        <v>0</v>
      </c>
      <c r="D54" s="23">
        <v>2764851</v>
      </c>
      <c r="E54" s="24">
        <v>33080001</v>
      </c>
      <c r="F54" s="6">
        <v>33080001</v>
      </c>
      <c r="G54" s="25">
        <v>33080001</v>
      </c>
      <c r="H54" s="26">
        <v>0</v>
      </c>
      <c r="I54" s="24">
        <v>32635000</v>
      </c>
      <c r="J54" s="6">
        <v>34086700</v>
      </c>
      <c r="K54" s="25">
        <v>35619948</v>
      </c>
    </row>
    <row r="55" spans="1:11" ht="13.5">
      <c r="A55" s="22" t="s">
        <v>56</v>
      </c>
      <c r="B55" s="6">
        <v>0</v>
      </c>
      <c r="C55" s="6">
        <v>110297965</v>
      </c>
      <c r="D55" s="23">
        <v>0</v>
      </c>
      <c r="E55" s="24">
        <v>7000000</v>
      </c>
      <c r="F55" s="6">
        <v>13747050</v>
      </c>
      <c r="G55" s="25">
        <v>13747050</v>
      </c>
      <c r="H55" s="26">
        <v>26987527</v>
      </c>
      <c r="I55" s="24">
        <v>2000000</v>
      </c>
      <c r="J55" s="6">
        <v>2000003</v>
      </c>
      <c r="K55" s="25">
        <v>4</v>
      </c>
    </row>
    <row r="56" spans="1:11" ht="13.5">
      <c r="A56" s="22" t="s">
        <v>57</v>
      </c>
      <c r="B56" s="6">
        <v>0</v>
      </c>
      <c r="C56" s="6">
        <v>6293471</v>
      </c>
      <c r="D56" s="23">
        <v>1294274</v>
      </c>
      <c r="E56" s="24">
        <v>8371046</v>
      </c>
      <c r="F56" s="6">
        <v>6500000</v>
      </c>
      <c r="G56" s="25">
        <v>6500000</v>
      </c>
      <c r="H56" s="26">
        <v>2350923</v>
      </c>
      <c r="I56" s="24">
        <v>8630000</v>
      </c>
      <c r="J56" s="6">
        <v>9026980</v>
      </c>
      <c r="K56" s="25">
        <v>9442222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3.5">
      <c r="A58" s="64" t="s">
        <v>58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3.5">
      <c r="A59" s="90" t="s">
        <v>59</v>
      </c>
      <c r="B59" s="6">
        <v>0</v>
      </c>
      <c r="C59" s="6">
        <v>0</v>
      </c>
      <c r="D59" s="23">
        <v>0</v>
      </c>
      <c r="E59" s="24">
        <v>0</v>
      </c>
      <c r="F59" s="6">
        <v>0</v>
      </c>
      <c r="G59" s="25">
        <v>0</v>
      </c>
      <c r="H59" s="26">
        <v>0</v>
      </c>
      <c r="I59" s="24">
        <v>0</v>
      </c>
      <c r="J59" s="6">
        <v>0</v>
      </c>
      <c r="K59" s="25">
        <v>0</v>
      </c>
    </row>
    <row r="60" spans="1:11" ht="13.5">
      <c r="A60" s="90" t="s">
        <v>60</v>
      </c>
      <c r="B60" s="6">
        <v>0</v>
      </c>
      <c r="C60" s="6">
        <v>0</v>
      </c>
      <c r="D60" s="23">
        <v>0</v>
      </c>
      <c r="E60" s="24">
        <v>0</v>
      </c>
      <c r="F60" s="6">
        <v>0</v>
      </c>
      <c r="G60" s="25">
        <v>0</v>
      </c>
      <c r="H60" s="26">
        <v>0</v>
      </c>
      <c r="I60" s="24">
        <v>0</v>
      </c>
      <c r="J60" s="6">
        <v>0</v>
      </c>
      <c r="K60" s="25">
        <v>0</v>
      </c>
    </row>
    <row r="61" spans="1:11" ht="13.5">
      <c r="A61" s="91" t="s">
        <v>61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3.5">
      <c r="A62" s="96" t="s">
        <v>62</v>
      </c>
      <c r="B62" s="97">
        <v>0</v>
      </c>
      <c r="C62" s="98">
        <v>0</v>
      </c>
      <c r="D62" s="99">
        <v>0</v>
      </c>
      <c r="E62" s="97">
        <v>0</v>
      </c>
      <c r="F62" s="98">
        <v>0</v>
      </c>
      <c r="G62" s="99">
        <v>0</v>
      </c>
      <c r="H62" s="100">
        <v>0</v>
      </c>
      <c r="I62" s="97">
        <v>0</v>
      </c>
      <c r="J62" s="98">
        <v>0</v>
      </c>
      <c r="K62" s="99">
        <v>0</v>
      </c>
    </row>
    <row r="63" spans="1:11" ht="13.5">
      <c r="A63" s="96" t="s">
        <v>63</v>
      </c>
      <c r="B63" s="97">
        <v>0</v>
      </c>
      <c r="C63" s="98">
        <v>0</v>
      </c>
      <c r="D63" s="99">
        <v>0</v>
      </c>
      <c r="E63" s="97">
        <v>0</v>
      </c>
      <c r="F63" s="98">
        <v>0</v>
      </c>
      <c r="G63" s="99">
        <v>0</v>
      </c>
      <c r="H63" s="100">
        <v>0</v>
      </c>
      <c r="I63" s="97">
        <v>0</v>
      </c>
      <c r="J63" s="98">
        <v>0</v>
      </c>
      <c r="K63" s="99">
        <v>0</v>
      </c>
    </row>
    <row r="64" spans="1:11" ht="13.5">
      <c r="A64" s="96" t="s">
        <v>64</v>
      </c>
      <c r="B64" s="97">
        <v>0</v>
      </c>
      <c r="C64" s="98">
        <v>0</v>
      </c>
      <c r="D64" s="99">
        <v>0</v>
      </c>
      <c r="E64" s="97">
        <v>0</v>
      </c>
      <c r="F64" s="98">
        <v>0</v>
      </c>
      <c r="G64" s="99">
        <v>0</v>
      </c>
      <c r="H64" s="100">
        <v>0</v>
      </c>
      <c r="I64" s="97">
        <v>0</v>
      </c>
      <c r="J64" s="98">
        <v>0</v>
      </c>
      <c r="K64" s="99">
        <v>0</v>
      </c>
    </row>
    <row r="65" spans="1:11" ht="13.5">
      <c r="A65" s="96" t="s">
        <v>65</v>
      </c>
      <c r="B65" s="97">
        <v>0</v>
      </c>
      <c r="C65" s="98">
        <v>0</v>
      </c>
      <c r="D65" s="99">
        <v>0</v>
      </c>
      <c r="E65" s="97">
        <v>0</v>
      </c>
      <c r="F65" s="98">
        <v>0</v>
      </c>
      <c r="G65" s="99">
        <v>0</v>
      </c>
      <c r="H65" s="100">
        <v>0</v>
      </c>
      <c r="I65" s="97">
        <v>0</v>
      </c>
      <c r="J65" s="98">
        <v>0</v>
      </c>
      <c r="K65" s="99">
        <v>0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3.5">
      <c r="A67" s="105"/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3.5">
      <c r="A68" s="107"/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3.5">
      <c r="A69" s="108"/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3.5" hidden="1">
      <c r="A70" s="4" t="s">
        <v>134</v>
      </c>
      <c r="B70" s="5">
        <f>IF(ISERROR(B71/B72),0,(B71/B72))</f>
        <v>0.5603573288339182</v>
      </c>
      <c r="C70" s="5">
        <f aca="true" t="shared" si="8" ref="C70:K70">IF(ISERROR(C71/C72),0,(C71/C72))</f>
        <v>0</v>
      </c>
      <c r="D70" s="5">
        <f t="shared" si="8"/>
        <v>0</v>
      </c>
      <c r="E70" s="5">
        <f t="shared" si="8"/>
        <v>0</v>
      </c>
      <c r="F70" s="5">
        <f t="shared" si="8"/>
        <v>0</v>
      </c>
      <c r="G70" s="5">
        <f t="shared" si="8"/>
        <v>0</v>
      </c>
      <c r="H70" s="5">
        <f t="shared" si="8"/>
        <v>0</v>
      </c>
      <c r="I70" s="5">
        <f t="shared" si="8"/>
        <v>0.5412167032150911</v>
      </c>
      <c r="J70" s="5">
        <f t="shared" si="8"/>
        <v>0.5406970782596583</v>
      </c>
      <c r="K70" s="5">
        <f t="shared" si="8"/>
        <v>0.5169919402495181</v>
      </c>
    </row>
    <row r="71" spans="1:11" ht="12.75" hidden="1">
      <c r="A71" s="2" t="s">
        <v>135</v>
      </c>
      <c r="B71" s="2">
        <f>+B83</f>
        <v>15111522</v>
      </c>
      <c r="C71" s="2">
        <f aca="true" t="shared" si="9" ref="C71:K71">+C83</f>
        <v>0</v>
      </c>
      <c r="D71" s="2">
        <f t="shared" si="9"/>
        <v>0</v>
      </c>
      <c r="E71" s="2">
        <f t="shared" si="9"/>
        <v>0</v>
      </c>
      <c r="F71" s="2">
        <f t="shared" si="9"/>
        <v>0</v>
      </c>
      <c r="G71" s="2">
        <f t="shared" si="9"/>
        <v>0</v>
      </c>
      <c r="H71" s="2">
        <f t="shared" si="9"/>
        <v>0</v>
      </c>
      <c r="I71" s="2">
        <f t="shared" si="9"/>
        <v>16079000</v>
      </c>
      <c r="J71" s="2">
        <f t="shared" si="9"/>
        <v>16800000</v>
      </c>
      <c r="K71" s="2">
        <f t="shared" si="9"/>
        <v>16800000</v>
      </c>
    </row>
    <row r="72" spans="1:11" ht="12.75" hidden="1">
      <c r="A72" s="2" t="s">
        <v>136</v>
      </c>
      <c r="B72" s="2">
        <f>+B77</f>
        <v>26967653</v>
      </c>
      <c r="C72" s="2">
        <f aca="true" t="shared" si="10" ref="C72:K72">+C77</f>
        <v>29478776</v>
      </c>
      <c r="D72" s="2">
        <f t="shared" si="10"/>
        <v>2700253</v>
      </c>
      <c r="E72" s="2">
        <f t="shared" si="10"/>
        <v>29887577</v>
      </c>
      <c r="F72" s="2">
        <f t="shared" si="10"/>
        <v>29888578</v>
      </c>
      <c r="G72" s="2">
        <f t="shared" si="10"/>
        <v>29888578</v>
      </c>
      <c r="H72" s="2">
        <f t="shared" si="10"/>
        <v>45919707</v>
      </c>
      <c r="I72" s="2">
        <f t="shared" si="10"/>
        <v>29708987</v>
      </c>
      <c r="J72" s="2">
        <f t="shared" si="10"/>
        <v>31071002</v>
      </c>
      <c r="K72" s="2">
        <f t="shared" si="10"/>
        <v>32495671</v>
      </c>
    </row>
    <row r="73" spans="1:11" ht="12.75" hidden="1">
      <c r="A73" s="2" t="s">
        <v>137</v>
      </c>
      <c r="B73" s="2">
        <f>+B74</f>
        <v>-3699478.8333333335</v>
      </c>
      <c r="C73" s="2">
        <f aca="true" t="shared" si="11" ref="C73:K73">+(C78+C80+C81+C82)-(B78+B80+B81+B82)</f>
        <v>2997460</v>
      </c>
      <c r="D73" s="2">
        <f t="shared" si="11"/>
        <v>-21116564</v>
      </c>
      <c r="E73" s="2">
        <f t="shared" si="11"/>
        <v>-5048955</v>
      </c>
      <c r="F73" s="2">
        <f>+(F78+F80+F81+F82)-(D78+D80+D81+D82)</f>
        <v>-5048955</v>
      </c>
      <c r="G73" s="2">
        <f>+(G78+G80+G81+G82)-(D78+D80+D81+D82)</f>
        <v>-5048955</v>
      </c>
      <c r="H73" s="2">
        <f>+(H78+H80+H81+H82)-(D78+D80+D81+D82)</f>
        <v>38127635</v>
      </c>
      <c r="I73" s="2">
        <f>+(I78+I80+I81+I82)-(E78+E80+E81+E82)</f>
        <v>14016011</v>
      </c>
      <c r="J73" s="2">
        <f t="shared" si="11"/>
        <v>1050036</v>
      </c>
      <c r="K73" s="2">
        <f t="shared" si="11"/>
        <v>0</v>
      </c>
    </row>
    <row r="74" spans="1:11" ht="12.75" hidden="1">
      <c r="A74" s="2" t="s">
        <v>138</v>
      </c>
      <c r="B74" s="2">
        <f>+TREND(C74:E74)</f>
        <v>-3699478.8333333335</v>
      </c>
      <c r="C74" s="2">
        <f>+C73</f>
        <v>2997460</v>
      </c>
      <c r="D74" s="2">
        <f aca="true" t="shared" si="12" ref="D74:K74">+D73</f>
        <v>-21116564</v>
      </c>
      <c r="E74" s="2">
        <f t="shared" si="12"/>
        <v>-5048955</v>
      </c>
      <c r="F74" s="2">
        <f t="shared" si="12"/>
        <v>-5048955</v>
      </c>
      <c r="G74" s="2">
        <f t="shared" si="12"/>
        <v>-5048955</v>
      </c>
      <c r="H74" s="2">
        <f t="shared" si="12"/>
        <v>38127635</v>
      </c>
      <c r="I74" s="2">
        <f t="shared" si="12"/>
        <v>14016011</v>
      </c>
      <c r="J74" s="2">
        <f t="shared" si="12"/>
        <v>1050036</v>
      </c>
      <c r="K74" s="2">
        <f t="shared" si="12"/>
        <v>0</v>
      </c>
    </row>
    <row r="75" spans="1:11" ht="12.75" hidden="1">
      <c r="A75" s="2" t="s">
        <v>139</v>
      </c>
      <c r="B75" s="2">
        <f>+B84-(((B80+B81+B78)*B70)-B79)</f>
        <v>68220860.7409201</v>
      </c>
      <c r="C75" s="2">
        <f aca="true" t="shared" si="13" ref="C75:K75">+C84-(((C80+C81+C78)*C70)-C79)</f>
        <v>112379746</v>
      </c>
      <c r="D75" s="2">
        <f t="shared" si="13"/>
        <v>56620791</v>
      </c>
      <c r="E75" s="2">
        <f t="shared" si="13"/>
        <v>87039000</v>
      </c>
      <c r="F75" s="2">
        <f t="shared" si="13"/>
        <v>-79991</v>
      </c>
      <c r="G75" s="2">
        <f t="shared" si="13"/>
        <v>-79991</v>
      </c>
      <c r="H75" s="2">
        <f t="shared" si="13"/>
        <v>71700734</v>
      </c>
      <c r="I75" s="2">
        <f t="shared" si="13"/>
        <v>34374334.51991934</v>
      </c>
      <c r="J75" s="2">
        <f t="shared" si="13"/>
        <v>22340445.36964022</v>
      </c>
      <c r="K75" s="2">
        <f t="shared" si="13"/>
        <v>22676247.705884732</v>
      </c>
    </row>
    <row r="76" spans="1:11" ht="12.75" hidden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2.75" hidden="1">
      <c r="A77" s="1" t="s">
        <v>66</v>
      </c>
      <c r="B77" s="3">
        <v>26967653</v>
      </c>
      <c r="C77" s="3">
        <v>29478776</v>
      </c>
      <c r="D77" s="3">
        <v>2700253</v>
      </c>
      <c r="E77" s="3">
        <v>29887577</v>
      </c>
      <c r="F77" s="3">
        <v>29888578</v>
      </c>
      <c r="G77" s="3">
        <v>29888578</v>
      </c>
      <c r="H77" s="3">
        <v>45919707</v>
      </c>
      <c r="I77" s="3">
        <v>29708987</v>
      </c>
      <c r="J77" s="3">
        <v>31071002</v>
      </c>
      <c r="K77" s="3">
        <v>32495671</v>
      </c>
    </row>
    <row r="78" spans="1:11" ht="12.75" hidden="1">
      <c r="A78" s="1" t="s">
        <v>67</v>
      </c>
      <c r="B78" s="3">
        <v>0</v>
      </c>
      <c r="C78" s="3">
        <v>10500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2.75" hidden="1">
      <c r="A79" s="1" t="s">
        <v>68</v>
      </c>
      <c r="B79" s="3">
        <v>81203258</v>
      </c>
      <c r="C79" s="3">
        <v>112379746</v>
      </c>
      <c r="D79" s="3">
        <v>56620791</v>
      </c>
      <c r="E79" s="3">
        <v>87039000</v>
      </c>
      <c r="F79" s="3">
        <v>-79991</v>
      </c>
      <c r="G79" s="3">
        <v>-79991</v>
      </c>
      <c r="H79" s="3">
        <v>71700734</v>
      </c>
      <c r="I79" s="3">
        <v>41500005</v>
      </c>
      <c r="J79" s="3">
        <v>29999991</v>
      </c>
      <c r="K79" s="3">
        <v>29999985</v>
      </c>
    </row>
    <row r="80" spans="1:11" ht="12.75" hidden="1">
      <c r="A80" s="1" t="s">
        <v>69</v>
      </c>
      <c r="B80" s="3">
        <v>16450635</v>
      </c>
      <c r="C80" s="3">
        <v>17775702</v>
      </c>
      <c r="D80" s="3">
        <v>0</v>
      </c>
      <c r="E80" s="3">
        <v>0</v>
      </c>
      <c r="F80" s="3">
        <v>0</v>
      </c>
      <c r="G80" s="3">
        <v>0</v>
      </c>
      <c r="H80" s="3">
        <v>31923926</v>
      </c>
      <c r="I80" s="3">
        <v>2166021</v>
      </c>
      <c r="J80" s="3">
        <v>4166040</v>
      </c>
      <c r="K80" s="3">
        <v>4166040</v>
      </c>
    </row>
    <row r="81" spans="1:11" ht="12.75" hidden="1">
      <c r="A81" s="1" t="s">
        <v>70</v>
      </c>
      <c r="B81" s="3">
        <v>6717434</v>
      </c>
      <c r="C81" s="3">
        <v>8379327</v>
      </c>
      <c r="D81" s="3">
        <v>5048965</v>
      </c>
      <c r="E81" s="3">
        <v>10</v>
      </c>
      <c r="F81" s="3">
        <v>10</v>
      </c>
      <c r="G81" s="3">
        <v>10</v>
      </c>
      <c r="H81" s="3">
        <v>11252674</v>
      </c>
      <c r="I81" s="3">
        <v>11000000</v>
      </c>
      <c r="J81" s="3">
        <v>10000017</v>
      </c>
      <c r="K81" s="3">
        <v>10000017</v>
      </c>
    </row>
    <row r="82" spans="1:11" ht="12.75" hidden="1">
      <c r="A82" s="1" t="s">
        <v>71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850000</v>
      </c>
      <c r="J82" s="3">
        <v>900000</v>
      </c>
      <c r="K82" s="3">
        <v>900000</v>
      </c>
    </row>
    <row r="83" spans="1:11" ht="12.75" hidden="1">
      <c r="A83" s="1" t="s">
        <v>72</v>
      </c>
      <c r="B83" s="3">
        <v>15111522</v>
      </c>
      <c r="C83" s="3">
        <v>0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3">
        <v>16079000</v>
      </c>
      <c r="J83" s="3">
        <v>16800000</v>
      </c>
      <c r="K83" s="3">
        <v>16800000</v>
      </c>
    </row>
    <row r="84" spans="1:11" ht="12.75" hidden="1">
      <c r="A84" s="1" t="s">
        <v>73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</row>
    <row r="85" spans="1:11" ht="12.75" hidden="1">
      <c r="A85" s="1" t="s">
        <v>74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" customHeight="1">
      <c r="A1" s="109" t="s">
        <v>101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9</v>
      </c>
      <c r="D3" s="15" t="s">
        <v>9</v>
      </c>
      <c r="E3" s="13" t="s">
        <v>10</v>
      </c>
      <c r="F3" s="14" t="s">
        <v>11</v>
      </c>
      <c r="G3" s="15" t="s">
        <v>12</v>
      </c>
      <c r="H3" s="16" t="s">
        <v>13</v>
      </c>
      <c r="I3" s="13" t="s">
        <v>14</v>
      </c>
      <c r="J3" s="14" t="s">
        <v>15</v>
      </c>
      <c r="K3" s="15" t="s">
        <v>16</v>
      </c>
    </row>
    <row r="4" spans="1:11" ht="13.5">
      <c r="A4" s="17" t="s">
        <v>17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18</v>
      </c>
      <c r="B5" s="6">
        <v>14883763</v>
      </c>
      <c r="C5" s="6">
        <v>629482</v>
      </c>
      <c r="D5" s="23">
        <v>20008055</v>
      </c>
      <c r="E5" s="24">
        <v>21531975</v>
      </c>
      <c r="F5" s="6">
        <v>21531975</v>
      </c>
      <c r="G5" s="25">
        <v>21531975</v>
      </c>
      <c r="H5" s="26">
        <v>26747326</v>
      </c>
      <c r="I5" s="24">
        <v>27505020</v>
      </c>
      <c r="J5" s="6">
        <v>27477995</v>
      </c>
      <c r="K5" s="25">
        <v>29126675</v>
      </c>
    </row>
    <row r="6" spans="1:11" ht="13.5">
      <c r="A6" s="22" t="s">
        <v>19</v>
      </c>
      <c r="B6" s="6">
        <v>21704398</v>
      </c>
      <c r="C6" s="6">
        <v>1072622</v>
      </c>
      <c r="D6" s="23">
        <v>27939985</v>
      </c>
      <c r="E6" s="24">
        <v>31183335</v>
      </c>
      <c r="F6" s="6">
        <v>31134541</v>
      </c>
      <c r="G6" s="25">
        <v>31134541</v>
      </c>
      <c r="H6" s="26">
        <v>30694372</v>
      </c>
      <c r="I6" s="24">
        <v>32250110</v>
      </c>
      <c r="J6" s="6">
        <v>34025117</v>
      </c>
      <c r="K6" s="25">
        <v>35903422</v>
      </c>
    </row>
    <row r="7" spans="1:11" ht="13.5">
      <c r="A7" s="22" t="s">
        <v>20</v>
      </c>
      <c r="B7" s="6">
        <v>357302</v>
      </c>
      <c r="C7" s="6">
        <v>69598</v>
      </c>
      <c r="D7" s="23">
        <v>1183534</v>
      </c>
      <c r="E7" s="24">
        <v>1060000</v>
      </c>
      <c r="F7" s="6">
        <v>1060000</v>
      </c>
      <c r="G7" s="25">
        <v>1060000</v>
      </c>
      <c r="H7" s="26">
        <v>1676458</v>
      </c>
      <c r="I7" s="24">
        <v>1200000</v>
      </c>
      <c r="J7" s="6">
        <v>1272000</v>
      </c>
      <c r="K7" s="25">
        <v>1348320</v>
      </c>
    </row>
    <row r="8" spans="1:11" ht="13.5">
      <c r="A8" s="22" t="s">
        <v>21</v>
      </c>
      <c r="B8" s="6">
        <v>62437395</v>
      </c>
      <c r="C8" s="6">
        <v>1159401</v>
      </c>
      <c r="D8" s="23">
        <v>72271447</v>
      </c>
      <c r="E8" s="24">
        <v>81218000</v>
      </c>
      <c r="F8" s="6">
        <v>142280046</v>
      </c>
      <c r="G8" s="25">
        <v>142280046</v>
      </c>
      <c r="H8" s="26">
        <v>153251372</v>
      </c>
      <c r="I8" s="24">
        <v>86495000</v>
      </c>
      <c r="J8" s="6">
        <v>90924000</v>
      </c>
      <c r="K8" s="25">
        <v>95542000</v>
      </c>
    </row>
    <row r="9" spans="1:11" ht="13.5">
      <c r="A9" s="22" t="s">
        <v>22</v>
      </c>
      <c r="B9" s="6">
        <v>4808498</v>
      </c>
      <c r="C9" s="6">
        <v>3458866</v>
      </c>
      <c r="D9" s="23">
        <v>10013056</v>
      </c>
      <c r="E9" s="24">
        <v>6423490</v>
      </c>
      <c r="F9" s="6">
        <v>8610067</v>
      </c>
      <c r="G9" s="25">
        <v>8610067</v>
      </c>
      <c r="H9" s="26">
        <v>19977004</v>
      </c>
      <c r="I9" s="24">
        <v>12412870</v>
      </c>
      <c r="J9" s="6">
        <v>13175644</v>
      </c>
      <c r="K9" s="25">
        <v>13985316</v>
      </c>
    </row>
    <row r="10" spans="1:11" ht="25.5">
      <c r="A10" s="27" t="s">
        <v>129</v>
      </c>
      <c r="B10" s="28">
        <f>SUM(B5:B9)</f>
        <v>104191356</v>
      </c>
      <c r="C10" s="29">
        <f aca="true" t="shared" si="0" ref="C10:K10">SUM(C5:C9)</f>
        <v>6389969</v>
      </c>
      <c r="D10" s="30">
        <f t="shared" si="0"/>
        <v>131416077</v>
      </c>
      <c r="E10" s="28">
        <f t="shared" si="0"/>
        <v>141416800</v>
      </c>
      <c r="F10" s="29">
        <f t="shared" si="0"/>
        <v>204616629</v>
      </c>
      <c r="G10" s="31">
        <f t="shared" si="0"/>
        <v>204616629</v>
      </c>
      <c r="H10" s="32">
        <f t="shared" si="0"/>
        <v>232346532</v>
      </c>
      <c r="I10" s="28">
        <f t="shared" si="0"/>
        <v>159863000</v>
      </c>
      <c r="J10" s="29">
        <f t="shared" si="0"/>
        <v>166874756</v>
      </c>
      <c r="K10" s="31">
        <f t="shared" si="0"/>
        <v>175905733</v>
      </c>
    </row>
    <row r="11" spans="1:11" ht="13.5">
      <c r="A11" s="22" t="s">
        <v>23</v>
      </c>
      <c r="B11" s="6">
        <v>41172407</v>
      </c>
      <c r="C11" s="6">
        <v>2602333</v>
      </c>
      <c r="D11" s="23">
        <v>48370858</v>
      </c>
      <c r="E11" s="24">
        <v>54149550</v>
      </c>
      <c r="F11" s="6">
        <v>58017172</v>
      </c>
      <c r="G11" s="25">
        <v>58017172</v>
      </c>
      <c r="H11" s="26">
        <v>100215531</v>
      </c>
      <c r="I11" s="24">
        <v>66365044</v>
      </c>
      <c r="J11" s="6">
        <v>71177812</v>
      </c>
      <c r="K11" s="25">
        <v>76411939</v>
      </c>
    </row>
    <row r="12" spans="1:11" ht="13.5">
      <c r="A12" s="22" t="s">
        <v>24</v>
      </c>
      <c r="B12" s="6">
        <v>5236167</v>
      </c>
      <c r="C12" s="6">
        <v>435189</v>
      </c>
      <c r="D12" s="23">
        <v>5973204</v>
      </c>
      <c r="E12" s="24">
        <v>5629193</v>
      </c>
      <c r="F12" s="6">
        <v>5629193</v>
      </c>
      <c r="G12" s="25">
        <v>5629193</v>
      </c>
      <c r="H12" s="26">
        <v>8064083</v>
      </c>
      <c r="I12" s="24">
        <v>5855435</v>
      </c>
      <c r="J12" s="6">
        <v>6203763</v>
      </c>
      <c r="K12" s="25">
        <v>6696064</v>
      </c>
    </row>
    <row r="13" spans="1:11" ht="13.5">
      <c r="A13" s="22" t="s">
        <v>130</v>
      </c>
      <c r="B13" s="6">
        <v>12895277</v>
      </c>
      <c r="C13" s="6">
        <v>15512148</v>
      </c>
      <c r="D13" s="23">
        <v>6767694</v>
      </c>
      <c r="E13" s="24">
        <v>12000000</v>
      </c>
      <c r="F13" s="6">
        <v>10000000</v>
      </c>
      <c r="G13" s="25">
        <v>10000000</v>
      </c>
      <c r="H13" s="26">
        <v>-500</v>
      </c>
      <c r="I13" s="24">
        <v>10000000</v>
      </c>
      <c r="J13" s="6">
        <v>10600000</v>
      </c>
      <c r="K13" s="25">
        <v>11236000</v>
      </c>
    </row>
    <row r="14" spans="1:11" ht="13.5">
      <c r="A14" s="22" t="s">
        <v>25</v>
      </c>
      <c r="B14" s="6">
        <v>0</v>
      </c>
      <c r="C14" s="6">
        <v>25191</v>
      </c>
      <c r="D14" s="23">
        <v>1512459</v>
      </c>
      <c r="E14" s="24">
        <v>159000</v>
      </c>
      <c r="F14" s="6">
        <v>159000</v>
      </c>
      <c r="G14" s="25">
        <v>159000</v>
      </c>
      <c r="H14" s="26">
        <v>133666</v>
      </c>
      <c r="I14" s="24">
        <v>168938</v>
      </c>
      <c r="J14" s="6">
        <v>179074</v>
      </c>
      <c r="K14" s="25">
        <v>189818</v>
      </c>
    </row>
    <row r="15" spans="1:11" ht="13.5">
      <c r="A15" s="22" t="s">
        <v>26</v>
      </c>
      <c r="B15" s="6">
        <v>794734</v>
      </c>
      <c r="C15" s="6">
        <v>3887138</v>
      </c>
      <c r="D15" s="23">
        <v>24510219</v>
      </c>
      <c r="E15" s="24">
        <v>24313881</v>
      </c>
      <c r="F15" s="6">
        <v>29543537</v>
      </c>
      <c r="G15" s="25">
        <v>29543537</v>
      </c>
      <c r="H15" s="26">
        <v>39291026</v>
      </c>
      <c r="I15" s="24">
        <v>34827050</v>
      </c>
      <c r="J15" s="6">
        <v>36484575</v>
      </c>
      <c r="K15" s="25">
        <v>39482649</v>
      </c>
    </row>
    <row r="16" spans="1:11" ht="13.5">
      <c r="A16" s="22" t="s">
        <v>21</v>
      </c>
      <c r="B16" s="6">
        <v>5252030</v>
      </c>
      <c r="C16" s="6">
        <v>0</v>
      </c>
      <c r="D16" s="23">
        <v>0</v>
      </c>
      <c r="E16" s="24">
        <v>1171000</v>
      </c>
      <c r="F16" s="6">
        <v>0</v>
      </c>
      <c r="G16" s="25">
        <v>0</v>
      </c>
      <c r="H16" s="26">
        <v>899124</v>
      </c>
      <c r="I16" s="24">
        <v>0</v>
      </c>
      <c r="J16" s="6">
        <v>0</v>
      </c>
      <c r="K16" s="25">
        <v>0</v>
      </c>
    </row>
    <row r="17" spans="1:11" ht="13.5">
      <c r="A17" s="22" t="s">
        <v>27</v>
      </c>
      <c r="B17" s="6">
        <v>33897897</v>
      </c>
      <c r="C17" s="6">
        <v>16512024</v>
      </c>
      <c r="D17" s="23">
        <v>39397991</v>
      </c>
      <c r="E17" s="24">
        <v>37823051</v>
      </c>
      <c r="F17" s="6">
        <v>50873166</v>
      </c>
      <c r="G17" s="25">
        <v>50873166</v>
      </c>
      <c r="H17" s="26">
        <v>32336467</v>
      </c>
      <c r="I17" s="24">
        <v>35860482</v>
      </c>
      <c r="J17" s="6">
        <v>35475294</v>
      </c>
      <c r="K17" s="25">
        <v>37547240</v>
      </c>
    </row>
    <row r="18" spans="1:11" ht="13.5">
      <c r="A18" s="33" t="s">
        <v>28</v>
      </c>
      <c r="B18" s="34">
        <f>SUM(B11:B17)</f>
        <v>99248512</v>
      </c>
      <c r="C18" s="35">
        <f aca="true" t="shared" si="1" ref="C18:K18">SUM(C11:C17)</f>
        <v>38974023</v>
      </c>
      <c r="D18" s="36">
        <f t="shared" si="1"/>
        <v>126532425</v>
      </c>
      <c r="E18" s="34">
        <f t="shared" si="1"/>
        <v>135245675</v>
      </c>
      <c r="F18" s="35">
        <f t="shared" si="1"/>
        <v>154222068</v>
      </c>
      <c r="G18" s="37">
        <f t="shared" si="1"/>
        <v>154222068</v>
      </c>
      <c r="H18" s="38">
        <f t="shared" si="1"/>
        <v>180939397</v>
      </c>
      <c r="I18" s="34">
        <f t="shared" si="1"/>
        <v>153076949</v>
      </c>
      <c r="J18" s="35">
        <f t="shared" si="1"/>
        <v>160120518</v>
      </c>
      <c r="K18" s="37">
        <f t="shared" si="1"/>
        <v>171563710</v>
      </c>
    </row>
    <row r="19" spans="1:11" ht="13.5">
      <c r="A19" s="33" t="s">
        <v>29</v>
      </c>
      <c r="B19" s="39">
        <f>+B10-B18</f>
        <v>4942844</v>
      </c>
      <c r="C19" s="40">
        <f aca="true" t="shared" si="2" ref="C19:K19">+C10-C18</f>
        <v>-32584054</v>
      </c>
      <c r="D19" s="41">
        <f t="shared" si="2"/>
        <v>4883652</v>
      </c>
      <c r="E19" s="39">
        <f t="shared" si="2"/>
        <v>6171125</v>
      </c>
      <c r="F19" s="40">
        <f t="shared" si="2"/>
        <v>50394561</v>
      </c>
      <c r="G19" s="42">
        <f t="shared" si="2"/>
        <v>50394561</v>
      </c>
      <c r="H19" s="43">
        <f t="shared" si="2"/>
        <v>51407135</v>
      </c>
      <c r="I19" s="39">
        <f t="shared" si="2"/>
        <v>6786051</v>
      </c>
      <c r="J19" s="40">
        <f t="shared" si="2"/>
        <v>6754238</v>
      </c>
      <c r="K19" s="42">
        <f t="shared" si="2"/>
        <v>4342023</v>
      </c>
    </row>
    <row r="20" spans="1:11" ht="25.5">
      <c r="A20" s="44" t="s">
        <v>30</v>
      </c>
      <c r="B20" s="45">
        <v>36928042</v>
      </c>
      <c r="C20" s="46">
        <v>4931170</v>
      </c>
      <c r="D20" s="47">
        <v>53116554</v>
      </c>
      <c r="E20" s="45">
        <v>33047000</v>
      </c>
      <c r="F20" s="46">
        <v>73166552</v>
      </c>
      <c r="G20" s="48">
        <v>73166552</v>
      </c>
      <c r="H20" s="49">
        <v>45728075</v>
      </c>
      <c r="I20" s="45">
        <v>33952000</v>
      </c>
      <c r="J20" s="46">
        <v>39167000</v>
      </c>
      <c r="K20" s="48">
        <v>40055000</v>
      </c>
    </row>
    <row r="21" spans="1:11" ht="63.75">
      <c r="A21" s="50" t="s">
        <v>131</v>
      </c>
      <c r="B21" s="51">
        <v>0</v>
      </c>
      <c r="C21" s="52">
        <v>0</v>
      </c>
      <c r="D21" s="53">
        <v>0</v>
      </c>
      <c r="E21" s="51">
        <v>0</v>
      </c>
      <c r="F21" s="52">
        <v>0</v>
      </c>
      <c r="G21" s="54">
        <v>0</v>
      </c>
      <c r="H21" s="55">
        <v>0</v>
      </c>
      <c r="I21" s="51">
        <v>0</v>
      </c>
      <c r="J21" s="52">
        <v>0</v>
      </c>
      <c r="K21" s="54">
        <v>0</v>
      </c>
    </row>
    <row r="22" spans="1:11" ht="25.5">
      <c r="A22" s="56" t="s">
        <v>132</v>
      </c>
      <c r="B22" s="57">
        <f>SUM(B19:B21)</f>
        <v>41870886</v>
      </c>
      <c r="C22" s="58">
        <f aca="true" t="shared" si="3" ref="C22:K22">SUM(C19:C21)</f>
        <v>-27652884</v>
      </c>
      <c r="D22" s="59">
        <f t="shared" si="3"/>
        <v>58000206</v>
      </c>
      <c r="E22" s="57">
        <f t="shared" si="3"/>
        <v>39218125</v>
      </c>
      <c r="F22" s="58">
        <f t="shared" si="3"/>
        <v>123561113</v>
      </c>
      <c r="G22" s="60">
        <f t="shared" si="3"/>
        <v>123561113</v>
      </c>
      <c r="H22" s="61">
        <f t="shared" si="3"/>
        <v>97135210</v>
      </c>
      <c r="I22" s="57">
        <f t="shared" si="3"/>
        <v>40738051</v>
      </c>
      <c r="J22" s="58">
        <f t="shared" si="3"/>
        <v>45921238</v>
      </c>
      <c r="K22" s="60">
        <f t="shared" si="3"/>
        <v>44397023</v>
      </c>
    </row>
    <row r="23" spans="1:11" ht="13.5">
      <c r="A23" s="50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62" t="s">
        <v>32</v>
      </c>
      <c r="B24" s="39">
        <f>SUM(B22:B23)</f>
        <v>41870886</v>
      </c>
      <c r="C24" s="40">
        <f aca="true" t="shared" si="4" ref="C24:K24">SUM(C22:C23)</f>
        <v>-27652884</v>
      </c>
      <c r="D24" s="41">
        <f t="shared" si="4"/>
        <v>58000206</v>
      </c>
      <c r="E24" s="39">
        <f t="shared" si="4"/>
        <v>39218125</v>
      </c>
      <c r="F24" s="40">
        <f t="shared" si="4"/>
        <v>123561113</v>
      </c>
      <c r="G24" s="42">
        <f t="shared" si="4"/>
        <v>123561113</v>
      </c>
      <c r="H24" s="43">
        <f t="shared" si="4"/>
        <v>97135210</v>
      </c>
      <c r="I24" s="39">
        <f t="shared" si="4"/>
        <v>40738051</v>
      </c>
      <c r="J24" s="40">
        <f t="shared" si="4"/>
        <v>45921238</v>
      </c>
      <c r="K24" s="42">
        <f t="shared" si="4"/>
        <v>44397023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64" t="s">
        <v>133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3.5">
      <c r="A27" s="33" t="s">
        <v>33</v>
      </c>
      <c r="B27" s="7">
        <v>41487128</v>
      </c>
      <c r="C27" s="7">
        <v>11188216</v>
      </c>
      <c r="D27" s="69">
        <v>267061262</v>
      </c>
      <c r="E27" s="70">
        <v>35344651</v>
      </c>
      <c r="F27" s="7">
        <v>153415950</v>
      </c>
      <c r="G27" s="71">
        <v>153415950</v>
      </c>
      <c r="H27" s="72">
        <v>611970319</v>
      </c>
      <c r="I27" s="70">
        <v>36052000</v>
      </c>
      <c r="J27" s="7">
        <v>40227000</v>
      </c>
      <c r="K27" s="71">
        <v>42115000</v>
      </c>
    </row>
    <row r="28" spans="1:11" ht="13.5">
      <c r="A28" s="73" t="s">
        <v>34</v>
      </c>
      <c r="B28" s="6">
        <v>41487128</v>
      </c>
      <c r="C28" s="6">
        <v>13754746</v>
      </c>
      <c r="D28" s="23">
        <v>123327072</v>
      </c>
      <c r="E28" s="24">
        <v>17700001</v>
      </c>
      <c r="F28" s="6">
        <v>120060208</v>
      </c>
      <c r="G28" s="25">
        <v>120060208</v>
      </c>
      <c r="H28" s="26">
        <v>0</v>
      </c>
      <c r="I28" s="24">
        <v>33952000</v>
      </c>
      <c r="J28" s="6">
        <v>39167000</v>
      </c>
      <c r="K28" s="25">
        <v>40055000</v>
      </c>
    </row>
    <row r="29" spans="1:11" ht="13.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3.5">
      <c r="A30" s="22" t="s">
        <v>35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36</v>
      </c>
      <c r="B31" s="6">
        <v>0</v>
      </c>
      <c r="C31" s="6">
        <v>-2566530</v>
      </c>
      <c r="D31" s="23">
        <v>143734190</v>
      </c>
      <c r="E31" s="24">
        <v>3200000</v>
      </c>
      <c r="F31" s="6">
        <v>18911092</v>
      </c>
      <c r="G31" s="25">
        <v>18911092</v>
      </c>
      <c r="H31" s="26">
        <v>0</v>
      </c>
      <c r="I31" s="24">
        <v>2100000</v>
      </c>
      <c r="J31" s="6">
        <v>1060000</v>
      </c>
      <c r="K31" s="25">
        <v>2060000</v>
      </c>
    </row>
    <row r="32" spans="1:11" ht="13.5">
      <c r="A32" s="33" t="s">
        <v>37</v>
      </c>
      <c r="B32" s="7">
        <f>SUM(B28:B31)</f>
        <v>41487128</v>
      </c>
      <c r="C32" s="7">
        <f aca="true" t="shared" si="5" ref="C32:K32">SUM(C28:C31)</f>
        <v>11188216</v>
      </c>
      <c r="D32" s="69">
        <f t="shared" si="5"/>
        <v>267061262</v>
      </c>
      <c r="E32" s="70">
        <f t="shared" si="5"/>
        <v>20900001</v>
      </c>
      <c r="F32" s="7">
        <f t="shared" si="5"/>
        <v>138971300</v>
      </c>
      <c r="G32" s="71">
        <f t="shared" si="5"/>
        <v>138971300</v>
      </c>
      <c r="H32" s="72">
        <f t="shared" si="5"/>
        <v>0</v>
      </c>
      <c r="I32" s="70">
        <f t="shared" si="5"/>
        <v>36052000</v>
      </c>
      <c r="J32" s="7">
        <f t="shared" si="5"/>
        <v>40227000</v>
      </c>
      <c r="K32" s="71">
        <f t="shared" si="5"/>
        <v>42115000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3.5">
      <c r="A34" s="64" t="s">
        <v>38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3.5">
      <c r="A35" s="22" t="s">
        <v>39</v>
      </c>
      <c r="B35" s="6">
        <v>20135151</v>
      </c>
      <c r="C35" s="6">
        <v>-13872376</v>
      </c>
      <c r="D35" s="23">
        <v>113959063</v>
      </c>
      <c r="E35" s="24">
        <v>3873474</v>
      </c>
      <c r="F35" s="6">
        <v>19558940</v>
      </c>
      <c r="G35" s="25">
        <v>19558940</v>
      </c>
      <c r="H35" s="26">
        <v>309909997</v>
      </c>
      <c r="I35" s="24">
        <v>39669496</v>
      </c>
      <c r="J35" s="6">
        <v>42067398</v>
      </c>
      <c r="K35" s="25">
        <v>44611257</v>
      </c>
    </row>
    <row r="36" spans="1:11" ht="13.5">
      <c r="A36" s="22" t="s">
        <v>40</v>
      </c>
      <c r="B36" s="6">
        <v>258704565</v>
      </c>
      <c r="C36" s="6">
        <v>-1110447</v>
      </c>
      <c r="D36" s="23">
        <v>326995415</v>
      </c>
      <c r="E36" s="24">
        <v>35344651</v>
      </c>
      <c r="F36" s="6">
        <v>408255502</v>
      </c>
      <c r="G36" s="25">
        <v>408255502</v>
      </c>
      <c r="H36" s="26">
        <v>670526903</v>
      </c>
      <c r="I36" s="24">
        <v>366494068</v>
      </c>
      <c r="J36" s="6">
        <v>390495591</v>
      </c>
      <c r="K36" s="25">
        <v>413399707</v>
      </c>
    </row>
    <row r="37" spans="1:11" ht="13.5">
      <c r="A37" s="22" t="s">
        <v>41</v>
      </c>
      <c r="B37" s="6">
        <v>44702999</v>
      </c>
      <c r="C37" s="6">
        <v>12848584</v>
      </c>
      <c r="D37" s="23">
        <v>108630225</v>
      </c>
      <c r="E37" s="24">
        <v>0</v>
      </c>
      <c r="F37" s="6">
        <v>124909681</v>
      </c>
      <c r="G37" s="25">
        <v>124909681</v>
      </c>
      <c r="H37" s="26">
        <v>222452146</v>
      </c>
      <c r="I37" s="24">
        <v>33156219</v>
      </c>
      <c r="J37" s="6">
        <v>52895206</v>
      </c>
      <c r="K37" s="25">
        <v>42066290</v>
      </c>
    </row>
    <row r="38" spans="1:11" ht="13.5">
      <c r="A38" s="22" t="s">
        <v>42</v>
      </c>
      <c r="B38" s="6">
        <v>11536967</v>
      </c>
      <c r="C38" s="6">
        <v>0</v>
      </c>
      <c r="D38" s="23">
        <v>61800</v>
      </c>
      <c r="E38" s="24">
        <v>0</v>
      </c>
      <c r="F38" s="6">
        <v>0</v>
      </c>
      <c r="G38" s="25">
        <v>0</v>
      </c>
      <c r="H38" s="26">
        <v>2667775</v>
      </c>
      <c r="I38" s="24">
        <v>0</v>
      </c>
      <c r="J38" s="6">
        <v>0</v>
      </c>
      <c r="K38" s="25">
        <v>0</v>
      </c>
    </row>
    <row r="39" spans="1:11" ht="13.5">
      <c r="A39" s="22" t="s">
        <v>43</v>
      </c>
      <c r="B39" s="6">
        <v>222599750</v>
      </c>
      <c r="C39" s="6">
        <v>-178523</v>
      </c>
      <c r="D39" s="23">
        <v>274259272</v>
      </c>
      <c r="E39" s="24">
        <v>0</v>
      </c>
      <c r="F39" s="6">
        <v>179343648</v>
      </c>
      <c r="G39" s="25">
        <v>179343648</v>
      </c>
      <c r="H39" s="26">
        <v>658181769</v>
      </c>
      <c r="I39" s="24">
        <v>332269294</v>
      </c>
      <c r="J39" s="6">
        <v>333746545</v>
      </c>
      <c r="K39" s="25">
        <v>371547651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64" t="s">
        <v>44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3.5">
      <c r="A42" s="22" t="s">
        <v>45</v>
      </c>
      <c r="B42" s="6">
        <v>35477371</v>
      </c>
      <c r="C42" s="6">
        <v>0</v>
      </c>
      <c r="D42" s="23">
        <v>0</v>
      </c>
      <c r="E42" s="24">
        <v>0</v>
      </c>
      <c r="F42" s="6">
        <v>271100760</v>
      </c>
      <c r="G42" s="25">
        <v>271100760</v>
      </c>
      <c r="H42" s="26">
        <v>0</v>
      </c>
      <c r="I42" s="24">
        <v>170678398</v>
      </c>
      <c r="J42" s="6">
        <v>182936284</v>
      </c>
      <c r="K42" s="25">
        <v>191146200</v>
      </c>
    </row>
    <row r="43" spans="1:11" ht="13.5">
      <c r="A43" s="22" t="s">
        <v>46</v>
      </c>
      <c r="B43" s="6">
        <v>113173</v>
      </c>
      <c r="C43" s="6">
        <v>0</v>
      </c>
      <c r="D43" s="23">
        <v>0</v>
      </c>
      <c r="E43" s="24">
        <v>0</v>
      </c>
      <c r="F43" s="6">
        <v>0</v>
      </c>
      <c r="G43" s="25">
        <v>0</v>
      </c>
      <c r="H43" s="26">
        <v>0</v>
      </c>
      <c r="I43" s="24">
        <v>0</v>
      </c>
      <c r="J43" s="6">
        <v>0</v>
      </c>
      <c r="K43" s="25">
        <v>0</v>
      </c>
    </row>
    <row r="44" spans="1:11" ht="13.5">
      <c r="A44" s="22" t="s">
        <v>47</v>
      </c>
      <c r="B44" s="6">
        <v>-2887704</v>
      </c>
      <c r="C44" s="6">
        <v>0</v>
      </c>
      <c r="D44" s="23">
        <v>220860</v>
      </c>
      <c r="E44" s="24">
        <v>-220860</v>
      </c>
      <c r="F44" s="6">
        <v>219116</v>
      </c>
      <c r="G44" s="25">
        <v>219116</v>
      </c>
      <c r="H44" s="26">
        <v>-421864</v>
      </c>
      <c r="I44" s="24">
        <v>18658</v>
      </c>
      <c r="J44" s="6">
        <v>0</v>
      </c>
      <c r="K44" s="25">
        <v>0</v>
      </c>
    </row>
    <row r="45" spans="1:11" ht="13.5">
      <c r="A45" s="33" t="s">
        <v>48</v>
      </c>
      <c r="B45" s="7">
        <v>33422097</v>
      </c>
      <c r="C45" s="7">
        <v>0</v>
      </c>
      <c r="D45" s="69">
        <v>220941</v>
      </c>
      <c r="E45" s="70">
        <v>-220860</v>
      </c>
      <c r="F45" s="7">
        <v>271319876</v>
      </c>
      <c r="G45" s="71">
        <v>271319876</v>
      </c>
      <c r="H45" s="72">
        <v>162</v>
      </c>
      <c r="I45" s="70">
        <v>170697056</v>
      </c>
      <c r="J45" s="7">
        <v>182936284</v>
      </c>
      <c r="K45" s="71">
        <v>191146200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64" t="s">
        <v>49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3.5">
      <c r="A48" s="22" t="s">
        <v>50</v>
      </c>
      <c r="B48" s="6">
        <v>565182</v>
      </c>
      <c r="C48" s="6">
        <v>-7696075</v>
      </c>
      <c r="D48" s="23">
        <v>3070475</v>
      </c>
      <c r="E48" s="24">
        <v>0</v>
      </c>
      <c r="F48" s="6">
        <v>6760524</v>
      </c>
      <c r="G48" s="25">
        <v>6760524</v>
      </c>
      <c r="H48" s="26">
        <v>42027292</v>
      </c>
      <c r="I48" s="24">
        <v>6637774</v>
      </c>
      <c r="J48" s="6">
        <v>7053774</v>
      </c>
      <c r="K48" s="25">
        <v>7496814</v>
      </c>
    </row>
    <row r="49" spans="1:11" ht="13.5">
      <c r="A49" s="22" t="s">
        <v>51</v>
      </c>
      <c r="B49" s="6">
        <f>+B75</f>
        <v>33103042.292582452</v>
      </c>
      <c r="C49" s="6">
        <f aca="true" t="shared" si="6" ref="C49:K49">+C75</f>
        <v>13419568</v>
      </c>
      <c r="D49" s="23">
        <f t="shared" si="6"/>
        <v>92012462</v>
      </c>
      <c r="E49" s="24">
        <f t="shared" si="6"/>
        <v>0</v>
      </c>
      <c r="F49" s="6">
        <f t="shared" si="6"/>
        <v>-24533655.041609302</v>
      </c>
      <c r="G49" s="25">
        <f t="shared" si="6"/>
        <v>-24533655.041609302</v>
      </c>
      <c r="H49" s="26">
        <f t="shared" si="6"/>
        <v>189236476</v>
      </c>
      <c r="I49" s="24">
        <f t="shared" si="6"/>
        <v>-1350841.9054758213</v>
      </c>
      <c r="J49" s="6">
        <f t="shared" si="6"/>
        <v>16379457.087622046</v>
      </c>
      <c r="K49" s="25">
        <f t="shared" si="6"/>
        <v>4104280.0636227727</v>
      </c>
    </row>
    <row r="50" spans="1:11" ht="13.5">
      <c r="A50" s="33" t="s">
        <v>52</v>
      </c>
      <c r="B50" s="7">
        <f>+B48-B49</f>
        <v>-32537860.292582452</v>
      </c>
      <c r="C50" s="7">
        <f aca="true" t="shared" si="7" ref="C50:K50">+C48-C49</f>
        <v>-21115643</v>
      </c>
      <c r="D50" s="69">
        <f t="shared" si="7"/>
        <v>-88941987</v>
      </c>
      <c r="E50" s="70">
        <f t="shared" si="7"/>
        <v>0</v>
      </c>
      <c r="F50" s="7">
        <f t="shared" si="7"/>
        <v>31294179.041609302</v>
      </c>
      <c r="G50" s="71">
        <f t="shared" si="7"/>
        <v>31294179.041609302</v>
      </c>
      <c r="H50" s="72">
        <f t="shared" si="7"/>
        <v>-147209184</v>
      </c>
      <c r="I50" s="70">
        <f t="shared" si="7"/>
        <v>7988615.905475821</v>
      </c>
      <c r="J50" s="7">
        <f t="shared" si="7"/>
        <v>-9325683.087622046</v>
      </c>
      <c r="K50" s="71">
        <f t="shared" si="7"/>
        <v>3392533.9363772273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3.5">
      <c r="A52" s="64" t="s">
        <v>53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54</v>
      </c>
      <c r="B53" s="6">
        <v>265296282</v>
      </c>
      <c r="C53" s="6">
        <v>-14854425</v>
      </c>
      <c r="D53" s="23">
        <v>245984244</v>
      </c>
      <c r="E53" s="24">
        <v>3200000</v>
      </c>
      <c r="F53" s="6">
        <v>276121253</v>
      </c>
      <c r="G53" s="25">
        <v>276121253</v>
      </c>
      <c r="H53" s="26">
        <v>461975284</v>
      </c>
      <c r="I53" s="24">
        <v>332542068</v>
      </c>
      <c r="J53" s="6">
        <v>351328591</v>
      </c>
      <c r="K53" s="25">
        <v>373344707</v>
      </c>
    </row>
    <row r="54" spans="1:11" ht="13.5">
      <c r="A54" s="22" t="s">
        <v>55</v>
      </c>
      <c r="B54" s="6">
        <v>12895277</v>
      </c>
      <c r="C54" s="6">
        <v>0</v>
      </c>
      <c r="D54" s="23">
        <v>12370908</v>
      </c>
      <c r="E54" s="24">
        <v>10000000</v>
      </c>
      <c r="F54" s="6">
        <v>10000000</v>
      </c>
      <c r="G54" s="25">
        <v>10000000</v>
      </c>
      <c r="H54" s="26">
        <v>0</v>
      </c>
      <c r="I54" s="24">
        <v>10000000</v>
      </c>
      <c r="J54" s="6">
        <v>10600000</v>
      </c>
      <c r="K54" s="25">
        <v>11236000</v>
      </c>
    </row>
    <row r="55" spans="1:11" ht="13.5">
      <c r="A55" s="22" t="s">
        <v>56</v>
      </c>
      <c r="B55" s="6">
        <v>0</v>
      </c>
      <c r="C55" s="6">
        <v>3388248</v>
      </c>
      <c r="D55" s="23">
        <v>31749353</v>
      </c>
      <c r="E55" s="24">
        <v>2000000</v>
      </c>
      <c r="F55" s="6">
        <v>4481701</v>
      </c>
      <c r="G55" s="25">
        <v>4481701</v>
      </c>
      <c r="H55" s="26">
        <v>68501024</v>
      </c>
      <c r="I55" s="24">
        <v>8360080</v>
      </c>
      <c r="J55" s="6">
        <v>20000000</v>
      </c>
      <c r="K55" s="25">
        <v>20000000</v>
      </c>
    </row>
    <row r="56" spans="1:11" ht="13.5">
      <c r="A56" s="22" t="s">
        <v>57</v>
      </c>
      <c r="B56" s="6">
        <v>0</v>
      </c>
      <c r="C56" s="6">
        <v>216424</v>
      </c>
      <c r="D56" s="23">
        <v>819946</v>
      </c>
      <c r="E56" s="24">
        <v>1860000</v>
      </c>
      <c r="F56" s="6">
        <v>4260000</v>
      </c>
      <c r="G56" s="25">
        <v>4260000</v>
      </c>
      <c r="H56" s="26">
        <v>3768272</v>
      </c>
      <c r="I56" s="24">
        <v>4618000</v>
      </c>
      <c r="J56" s="6">
        <v>4895080</v>
      </c>
      <c r="K56" s="25">
        <v>5188784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3.5">
      <c r="A58" s="64" t="s">
        <v>58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3.5">
      <c r="A59" s="90" t="s">
        <v>59</v>
      </c>
      <c r="B59" s="6">
        <v>0</v>
      </c>
      <c r="C59" s="6">
        <v>0</v>
      </c>
      <c r="D59" s="23">
        <v>0</v>
      </c>
      <c r="E59" s="24">
        <v>0</v>
      </c>
      <c r="F59" s="6">
        <v>0</v>
      </c>
      <c r="G59" s="25">
        <v>0</v>
      </c>
      <c r="H59" s="26">
        <v>0</v>
      </c>
      <c r="I59" s="24">
        <v>0</v>
      </c>
      <c r="J59" s="6">
        <v>0</v>
      </c>
      <c r="K59" s="25">
        <v>0</v>
      </c>
    </row>
    <row r="60" spans="1:11" ht="13.5">
      <c r="A60" s="90" t="s">
        <v>60</v>
      </c>
      <c r="B60" s="6">
        <v>0</v>
      </c>
      <c r="C60" s="6">
        <v>0</v>
      </c>
      <c r="D60" s="23">
        <v>0</v>
      </c>
      <c r="E60" s="24">
        <v>0</v>
      </c>
      <c r="F60" s="6">
        <v>0</v>
      </c>
      <c r="G60" s="25">
        <v>0</v>
      </c>
      <c r="H60" s="26">
        <v>0</v>
      </c>
      <c r="I60" s="24">
        <v>0</v>
      </c>
      <c r="J60" s="6">
        <v>0</v>
      </c>
      <c r="K60" s="25">
        <v>0</v>
      </c>
    </row>
    <row r="61" spans="1:11" ht="13.5">
      <c r="A61" s="91" t="s">
        <v>61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3.5">
      <c r="A62" s="96" t="s">
        <v>62</v>
      </c>
      <c r="B62" s="97">
        <v>0</v>
      </c>
      <c r="C62" s="98">
        <v>0</v>
      </c>
      <c r="D62" s="99">
        <v>0</v>
      </c>
      <c r="E62" s="97">
        <v>4363</v>
      </c>
      <c r="F62" s="98">
        <v>4625</v>
      </c>
      <c r="G62" s="99">
        <v>4625</v>
      </c>
      <c r="H62" s="100">
        <v>0</v>
      </c>
      <c r="I62" s="97">
        <v>4625</v>
      </c>
      <c r="J62" s="98">
        <v>4902</v>
      </c>
      <c r="K62" s="99">
        <v>5196</v>
      </c>
    </row>
    <row r="63" spans="1:11" ht="13.5">
      <c r="A63" s="96" t="s">
        <v>63</v>
      </c>
      <c r="B63" s="97">
        <v>0</v>
      </c>
      <c r="C63" s="98">
        <v>0</v>
      </c>
      <c r="D63" s="99">
        <v>0</v>
      </c>
      <c r="E63" s="97">
        <v>0</v>
      </c>
      <c r="F63" s="98">
        <v>0</v>
      </c>
      <c r="G63" s="99">
        <v>0</v>
      </c>
      <c r="H63" s="100">
        <v>0</v>
      </c>
      <c r="I63" s="97">
        <v>0</v>
      </c>
      <c r="J63" s="98">
        <v>0</v>
      </c>
      <c r="K63" s="99">
        <v>0</v>
      </c>
    </row>
    <row r="64" spans="1:11" ht="13.5">
      <c r="A64" s="96" t="s">
        <v>64</v>
      </c>
      <c r="B64" s="97">
        <v>0</v>
      </c>
      <c r="C64" s="98">
        <v>0</v>
      </c>
      <c r="D64" s="99">
        <v>0</v>
      </c>
      <c r="E64" s="97">
        <v>0</v>
      </c>
      <c r="F64" s="98">
        <v>0</v>
      </c>
      <c r="G64" s="99">
        <v>0</v>
      </c>
      <c r="H64" s="100">
        <v>0</v>
      </c>
      <c r="I64" s="97">
        <v>0</v>
      </c>
      <c r="J64" s="98">
        <v>0</v>
      </c>
      <c r="K64" s="99">
        <v>0</v>
      </c>
    </row>
    <row r="65" spans="1:11" ht="13.5">
      <c r="A65" s="96" t="s">
        <v>65</v>
      </c>
      <c r="B65" s="97">
        <v>0</v>
      </c>
      <c r="C65" s="98">
        <v>0</v>
      </c>
      <c r="D65" s="99">
        <v>0</v>
      </c>
      <c r="E65" s="97">
        <v>10464</v>
      </c>
      <c r="F65" s="98">
        <v>10464</v>
      </c>
      <c r="G65" s="99">
        <v>10464</v>
      </c>
      <c r="H65" s="100">
        <v>0</v>
      </c>
      <c r="I65" s="97">
        <v>11092</v>
      </c>
      <c r="J65" s="98">
        <v>11757</v>
      </c>
      <c r="K65" s="99">
        <v>12463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3.5">
      <c r="A67" s="105"/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3.5">
      <c r="A68" s="107"/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3.5">
      <c r="A69" s="108"/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3.5" hidden="1">
      <c r="A70" s="4" t="s">
        <v>134</v>
      </c>
      <c r="B70" s="5">
        <f>IF(ISERROR(B71/B72),0,(B71/B72))</f>
        <v>0.4293346475134624</v>
      </c>
      <c r="C70" s="5">
        <f aca="true" t="shared" si="8" ref="C70:K70">IF(ISERROR(C71/C72),0,(C71/C72))</f>
        <v>0</v>
      </c>
      <c r="D70" s="5">
        <f t="shared" si="8"/>
        <v>0</v>
      </c>
      <c r="E70" s="5">
        <f t="shared" si="8"/>
        <v>0</v>
      </c>
      <c r="F70" s="5">
        <f t="shared" si="8"/>
        <v>3.1389067247685314</v>
      </c>
      <c r="G70" s="5">
        <f t="shared" si="8"/>
        <v>3.1389067247685314</v>
      </c>
      <c r="H70" s="5">
        <f t="shared" si="8"/>
        <v>0</v>
      </c>
      <c r="I70" s="5">
        <f t="shared" si="8"/>
        <v>0.7591494075686133</v>
      </c>
      <c r="J70" s="5">
        <f t="shared" si="8"/>
        <v>0.7737144812862686</v>
      </c>
      <c r="K70" s="5">
        <f t="shared" si="8"/>
        <v>0.7690003373544393</v>
      </c>
    </row>
    <row r="71" spans="1:11" ht="12.75" hidden="1">
      <c r="A71" s="2" t="s">
        <v>135</v>
      </c>
      <c r="B71" s="2">
        <f>+B83</f>
        <v>17773020</v>
      </c>
      <c r="C71" s="2">
        <f aca="true" t="shared" si="9" ref="C71:K71">+C83</f>
        <v>0</v>
      </c>
      <c r="D71" s="2">
        <f t="shared" si="9"/>
        <v>0</v>
      </c>
      <c r="E71" s="2">
        <f t="shared" si="9"/>
        <v>0</v>
      </c>
      <c r="F71" s="2">
        <f t="shared" si="9"/>
        <v>186063665</v>
      </c>
      <c r="G71" s="2">
        <f t="shared" si="9"/>
        <v>186063665</v>
      </c>
      <c r="H71" s="2">
        <f t="shared" si="9"/>
        <v>0</v>
      </c>
      <c r="I71" s="2">
        <f t="shared" si="9"/>
        <v>50231398</v>
      </c>
      <c r="J71" s="2">
        <f t="shared" si="9"/>
        <v>52845284</v>
      </c>
      <c r="K71" s="2">
        <f t="shared" si="9"/>
        <v>55549200</v>
      </c>
    </row>
    <row r="72" spans="1:11" ht="12.75" hidden="1">
      <c r="A72" s="2" t="s">
        <v>136</v>
      </c>
      <c r="B72" s="2">
        <f>+B77</f>
        <v>41396659</v>
      </c>
      <c r="C72" s="2">
        <f aca="true" t="shared" si="10" ref="C72:K72">+C77</f>
        <v>5173758</v>
      </c>
      <c r="D72" s="2">
        <f t="shared" si="10"/>
        <v>52714931</v>
      </c>
      <c r="E72" s="2">
        <f t="shared" si="10"/>
        <v>59138800</v>
      </c>
      <c r="F72" s="2">
        <f t="shared" si="10"/>
        <v>59276583</v>
      </c>
      <c r="G72" s="2">
        <f t="shared" si="10"/>
        <v>59276583</v>
      </c>
      <c r="H72" s="2">
        <f t="shared" si="10"/>
        <v>64844439</v>
      </c>
      <c r="I72" s="2">
        <f t="shared" si="10"/>
        <v>66168000</v>
      </c>
      <c r="J72" s="2">
        <f t="shared" si="10"/>
        <v>68300756</v>
      </c>
      <c r="K72" s="2">
        <f t="shared" si="10"/>
        <v>72235599</v>
      </c>
    </row>
    <row r="73" spans="1:11" ht="12.75" hidden="1">
      <c r="A73" s="2" t="s">
        <v>137</v>
      </c>
      <c r="B73" s="2">
        <f>+B74</f>
        <v>35448942.166666664</v>
      </c>
      <c r="C73" s="2">
        <f aca="true" t="shared" si="11" ref="C73:K73">+(C78+C80+C81+C82)-(B78+B80+B81+B82)</f>
        <v>-25627451</v>
      </c>
      <c r="D73" s="2">
        <f t="shared" si="11"/>
        <v>116955839</v>
      </c>
      <c r="E73" s="2">
        <f t="shared" si="11"/>
        <v>-106919230</v>
      </c>
      <c r="F73" s="2">
        <f>+(F78+F80+F81+F82)-(D78+D80+D81+D82)</f>
        <v>-98130185</v>
      </c>
      <c r="G73" s="2">
        <f>+(G78+G80+G81+G82)-(D78+D80+D81+D82)</f>
        <v>-98130185</v>
      </c>
      <c r="H73" s="2">
        <f>+(H78+H80+H81+H82)-(D78+D80+D81+D82)</f>
        <v>156856386</v>
      </c>
      <c r="I73" s="2">
        <f>+(I78+I80+I81+I82)-(E78+E80+E81+E82)</f>
        <v>29062364</v>
      </c>
      <c r="J73" s="2">
        <f t="shared" si="11"/>
        <v>1976149</v>
      </c>
      <c r="K73" s="2">
        <f t="shared" si="11"/>
        <v>2094721</v>
      </c>
    </row>
    <row r="74" spans="1:11" ht="12.75" hidden="1">
      <c r="A74" s="2" t="s">
        <v>138</v>
      </c>
      <c r="B74" s="2">
        <f>+TREND(C74:E74)</f>
        <v>35448942.166666664</v>
      </c>
      <c r="C74" s="2">
        <f>+C73</f>
        <v>-25627451</v>
      </c>
      <c r="D74" s="2">
        <f aca="true" t="shared" si="12" ref="D74:K74">+D73</f>
        <v>116955839</v>
      </c>
      <c r="E74" s="2">
        <f t="shared" si="12"/>
        <v>-106919230</v>
      </c>
      <c r="F74" s="2">
        <f t="shared" si="12"/>
        <v>-98130185</v>
      </c>
      <c r="G74" s="2">
        <f t="shared" si="12"/>
        <v>-98130185</v>
      </c>
      <c r="H74" s="2">
        <f t="shared" si="12"/>
        <v>156856386</v>
      </c>
      <c r="I74" s="2">
        <f t="shared" si="12"/>
        <v>29062364</v>
      </c>
      <c r="J74" s="2">
        <f t="shared" si="12"/>
        <v>1976149</v>
      </c>
      <c r="K74" s="2">
        <f t="shared" si="12"/>
        <v>2094721</v>
      </c>
    </row>
    <row r="75" spans="1:11" ht="12.75" hidden="1">
      <c r="A75" s="2" t="s">
        <v>139</v>
      </c>
      <c r="B75" s="2">
        <f>+B84-(((B80+B81+B78)*B70)-B79)</f>
        <v>33103042.292582452</v>
      </c>
      <c r="C75" s="2">
        <f aca="true" t="shared" si="13" ref="C75:K75">+C84-(((C80+C81+C78)*C70)-C79)</f>
        <v>13419568</v>
      </c>
      <c r="D75" s="2">
        <f t="shared" si="13"/>
        <v>92012462</v>
      </c>
      <c r="E75" s="2">
        <f t="shared" si="13"/>
        <v>0</v>
      </c>
      <c r="F75" s="2">
        <f t="shared" si="13"/>
        <v>-24533655.041609302</v>
      </c>
      <c r="G75" s="2">
        <f t="shared" si="13"/>
        <v>-24533655.041609302</v>
      </c>
      <c r="H75" s="2">
        <f t="shared" si="13"/>
        <v>189236476</v>
      </c>
      <c r="I75" s="2">
        <f t="shared" si="13"/>
        <v>-1350841.9054758213</v>
      </c>
      <c r="J75" s="2">
        <f t="shared" si="13"/>
        <v>16379457.087622046</v>
      </c>
      <c r="K75" s="2">
        <f t="shared" si="13"/>
        <v>4104280.0636227727</v>
      </c>
    </row>
    <row r="76" spans="1:11" ht="12.75" hidden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2.75" hidden="1">
      <c r="A77" s="1" t="s">
        <v>66</v>
      </c>
      <c r="B77" s="3">
        <v>41396659</v>
      </c>
      <c r="C77" s="3">
        <v>5173758</v>
      </c>
      <c r="D77" s="3">
        <v>52714931</v>
      </c>
      <c r="E77" s="3">
        <v>59138800</v>
      </c>
      <c r="F77" s="3">
        <v>59276583</v>
      </c>
      <c r="G77" s="3">
        <v>59276583</v>
      </c>
      <c r="H77" s="3">
        <v>64844439</v>
      </c>
      <c r="I77" s="3">
        <v>66168000</v>
      </c>
      <c r="J77" s="3">
        <v>68300756</v>
      </c>
      <c r="K77" s="3">
        <v>72235599</v>
      </c>
    </row>
    <row r="78" spans="1:11" ht="12.75" hidden="1">
      <c r="A78" s="1" t="s">
        <v>67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2.75" hidden="1">
      <c r="A79" s="1" t="s">
        <v>68</v>
      </c>
      <c r="B79" s="3">
        <v>41131246</v>
      </c>
      <c r="C79" s="3">
        <v>13419568</v>
      </c>
      <c r="D79" s="3">
        <v>92012462</v>
      </c>
      <c r="E79" s="3">
        <v>0</v>
      </c>
      <c r="F79" s="3">
        <v>15212811</v>
      </c>
      <c r="G79" s="3">
        <v>15212811</v>
      </c>
      <c r="H79" s="3">
        <v>189236476</v>
      </c>
      <c r="I79" s="3">
        <v>23652380</v>
      </c>
      <c r="J79" s="3">
        <v>43391367</v>
      </c>
      <c r="K79" s="3">
        <v>32562451</v>
      </c>
    </row>
    <row r="80" spans="1:11" ht="12.75" hidden="1">
      <c r="A80" s="1" t="s">
        <v>69</v>
      </c>
      <c r="B80" s="3">
        <v>1461879</v>
      </c>
      <c r="C80" s="3">
        <v>-12682647</v>
      </c>
      <c r="D80" s="3">
        <v>28254451</v>
      </c>
      <c r="E80" s="3">
        <v>3873474</v>
      </c>
      <c r="F80" s="3">
        <v>12662519</v>
      </c>
      <c r="G80" s="3">
        <v>12662519</v>
      </c>
      <c r="H80" s="3">
        <v>85320714</v>
      </c>
      <c r="I80" s="3">
        <v>31598928</v>
      </c>
      <c r="J80" s="3">
        <v>33494863</v>
      </c>
      <c r="K80" s="3">
        <v>35504556</v>
      </c>
    </row>
    <row r="81" spans="1:11" ht="12.75" hidden="1">
      <c r="A81" s="1" t="s">
        <v>70</v>
      </c>
      <c r="B81" s="3">
        <v>17237296</v>
      </c>
      <c r="C81" s="3">
        <v>6519512</v>
      </c>
      <c r="D81" s="3">
        <v>82538253</v>
      </c>
      <c r="E81" s="3">
        <v>0</v>
      </c>
      <c r="F81" s="3">
        <v>0</v>
      </c>
      <c r="G81" s="3">
        <v>0</v>
      </c>
      <c r="H81" s="3">
        <v>182328376</v>
      </c>
      <c r="I81" s="3">
        <v>1336910</v>
      </c>
      <c r="J81" s="3">
        <v>1417124</v>
      </c>
      <c r="K81" s="3">
        <v>1502152</v>
      </c>
    </row>
    <row r="82" spans="1:11" ht="12.75" hidden="1">
      <c r="A82" s="1" t="s">
        <v>71</v>
      </c>
      <c r="B82" s="3">
        <v>765141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2.75" hidden="1">
      <c r="A83" s="1" t="s">
        <v>72</v>
      </c>
      <c r="B83" s="3">
        <v>17773020</v>
      </c>
      <c r="C83" s="3">
        <v>0</v>
      </c>
      <c r="D83" s="3">
        <v>0</v>
      </c>
      <c r="E83" s="3">
        <v>0</v>
      </c>
      <c r="F83" s="3">
        <v>186063665</v>
      </c>
      <c r="G83" s="3">
        <v>186063665</v>
      </c>
      <c r="H83" s="3">
        <v>0</v>
      </c>
      <c r="I83" s="3">
        <v>50231398</v>
      </c>
      <c r="J83" s="3">
        <v>52845284</v>
      </c>
      <c r="K83" s="3">
        <v>55549200</v>
      </c>
    </row>
    <row r="84" spans="1:11" ht="12.75" hidden="1">
      <c r="A84" s="1" t="s">
        <v>73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</row>
    <row r="85" spans="1:11" ht="12.75" hidden="1">
      <c r="A85" s="1" t="s">
        <v>74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" customHeight="1">
      <c r="A1" s="109" t="s">
        <v>75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9</v>
      </c>
      <c r="D3" s="15" t="s">
        <v>9</v>
      </c>
      <c r="E3" s="13" t="s">
        <v>10</v>
      </c>
      <c r="F3" s="14" t="s">
        <v>11</v>
      </c>
      <c r="G3" s="15" t="s">
        <v>12</v>
      </c>
      <c r="H3" s="16" t="s">
        <v>13</v>
      </c>
      <c r="I3" s="13" t="s">
        <v>14</v>
      </c>
      <c r="J3" s="14" t="s">
        <v>15</v>
      </c>
      <c r="K3" s="15" t="s">
        <v>16</v>
      </c>
    </row>
    <row r="4" spans="1:11" ht="13.5">
      <c r="A4" s="17" t="s">
        <v>17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18</v>
      </c>
      <c r="B5" s="6">
        <v>76515161</v>
      </c>
      <c r="C5" s="6">
        <v>89864626</v>
      </c>
      <c r="D5" s="23">
        <v>92363756</v>
      </c>
      <c r="E5" s="24">
        <v>96881817</v>
      </c>
      <c r="F5" s="6">
        <v>96881817</v>
      </c>
      <c r="G5" s="25">
        <v>96881817</v>
      </c>
      <c r="H5" s="26">
        <v>98976912</v>
      </c>
      <c r="I5" s="24">
        <v>101629028</v>
      </c>
      <c r="J5" s="6">
        <v>106507222</v>
      </c>
      <c r="K5" s="25">
        <v>111619566</v>
      </c>
    </row>
    <row r="6" spans="1:11" ht="13.5">
      <c r="A6" s="22" t="s">
        <v>19</v>
      </c>
      <c r="B6" s="6">
        <v>8553561</v>
      </c>
      <c r="C6" s="6">
        <v>9434419</v>
      </c>
      <c r="D6" s="23">
        <v>9928737</v>
      </c>
      <c r="E6" s="24">
        <v>8256270</v>
      </c>
      <c r="F6" s="6">
        <v>8256270</v>
      </c>
      <c r="G6" s="25">
        <v>8256270</v>
      </c>
      <c r="H6" s="26">
        <v>10589278</v>
      </c>
      <c r="I6" s="24">
        <v>9936637</v>
      </c>
      <c r="J6" s="6">
        <v>10414232</v>
      </c>
      <c r="K6" s="25">
        <v>10914785</v>
      </c>
    </row>
    <row r="7" spans="1:11" ht="13.5">
      <c r="A7" s="22" t="s">
        <v>20</v>
      </c>
      <c r="B7" s="6">
        <v>12149774</v>
      </c>
      <c r="C7" s="6">
        <v>14285877</v>
      </c>
      <c r="D7" s="23">
        <v>14249699</v>
      </c>
      <c r="E7" s="24">
        <v>12291016</v>
      </c>
      <c r="F7" s="6">
        <v>12291016</v>
      </c>
      <c r="G7" s="25">
        <v>12291016</v>
      </c>
      <c r="H7" s="26">
        <v>76233</v>
      </c>
      <c r="I7" s="24">
        <v>12893276</v>
      </c>
      <c r="J7" s="6">
        <v>13512153</v>
      </c>
      <c r="K7" s="25">
        <v>14160736</v>
      </c>
    </row>
    <row r="8" spans="1:11" ht="13.5">
      <c r="A8" s="22" t="s">
        <v>21</v>
      </c>
      <c r="B8" s="6">
        <v>140182529</v>
      </c>
      <c r="C8" s="6">
        <v>132375343</v>
      </c>
      <c r="D8" s="23">
        <v>133555884</v>
      </c>
      <c r="E8" s="24">
        <v>162511000</v>
      </c>
      <c r="F8" s="6">
        <v>177368256</v>
      </c>
      <c r="G8" s="25">
        <v>177368256</v>
      </c>
      <c r="H8" s="26">
        <v>170463364</v>
      </c>
      <c r="I8" s="24">
        <v>164871650</v>
      </c>
      <c r="J8" s="6">
        <v>175125100</v>
      </c>
      <c r="K8" s="25">
        <v>185458550</v>
      </c>
    </row>
    <row r="9" spans="1:11" ht="13.5">
      <c r="A9" s="22" t="s">
        <v>22</v>
      </c>
      <c r="B9" s="6">
        <v>194845182</v>
      </c>
      <c r="C9" s="6">
        <v>25964366</v>
      </c>
      <c r="D9" s="23">
        <v>26134743</v>
      </c>
      <c r="E9" s="24">
        <v>47586184</v>
      </c>
      <c r="F9" s="6">
        <v>60769399</v>
      </c>
      <c r="G9" s="25">
        <v>60769399</v>
      </c>
      <c r="H9" s="26">
        <v>20095311</v>
      </c>
      <c r="I9" s="24">
        <v>25773366</v>
      </c>
      <c r="J9" s="6">
        <v>27219641</v>
      </c>
      <c r="K9" s="25">
        <v>28596178</v>
      </c>
    </row>
    <row r="10" spans="1:11" ht="25.5">
      <c r="A10" s="27" t="s">
        <v>129</v>
      </c>
      <c r="B10" s="28">
        <f>SUM(B5:B9)</f>
        <v>432246207</v>
      </c>
      <c r="C10" s="29">
        <f aca="true" t="shared" si="0" ref="C10:K10">SUM(C5:C9)</f>
        <v>271924631</v>
      </c>
      <c r="D10" s="30">
        <f t="shared" si="0"/>
        <v>276232819</v>
      </c>
      <c r="E10" s="28">
        <f t="shared" si="0"/>
        <v>327526287</v>
      </c>
      <c r="F10" s="29">
        <f t="shared" si="0"/>
        <v>355566758</v>
      </c>
      <c r="G10" s="31">
        <f t="shared" si="0"/>
        <v>355566758</v>
      </c>
      <c r="H10" s="32">
        <f t="shared" si="0"/>
        <v>300201098</v>
      </c>
      <c r="I10" s="28">
        <f t="shared" si="0"/>
        <v>315103957</v>
      </c>
      <c r="J10" s="29">
        <f t="shared" si="0"/>
        <v>332778348</v>
      </c>
      <c r="K10" s="31">
        <f t="shared" si="0"/>
        <v>350749815</v>
      </c>
    </row>
    <row r="11" spans="1:11" ht="13.5">
      <c r="A11" s="22" t="s">
        <v>23</v>
      </c>
      <c r="B11" s="6">
        <v>74750794</v>
      </c>
      <c r="C11" s="6">
        <v>86916455</v>
      </c>
      <c r="D11" s="23">
        <v>103292816</v>
      </c>
      <c r="E11" s="24">
        <v>117906936</v>
      </c>
      <c r="F11" s="6">
        <v>124733083</v>
      </c>
      <c r="G11" s="25">
        <v>124733083</v>
      </c>
      <c r="H11" s="26">
        <v>107519803</v>
      </c>
      <c r="I11" s="24">
        <v>115104757</v>
      </c>
      <c r="J11" s="6">
        <v>122421010</v>
      </c>
      <c r="K11" s="25">
        <v>129820908</v>
      </c>
    </row>
    <row r="12" spans="1:11" ht="13.5">
      <c r="A12" s="22" t="s">
        <v>24</v>
      </c>
      <c r="B12" s="6">
        <v>11622152</v>
      </c>
      <c r="C12" s="6">
        <v>13530312</v>
      </c>
      <c r="D12" s="23">
        <v>14487719</v>
      </c>
      <c r="E12" s="24">
        <v>15613058</v>
      </c>
      <c r="F12" s="6">
        <v>15613058</v>
      </c>
      <c r="G12" s="25">
        <v>15613058</v>
      </c>
      <c r="H12" s="26">
        <v>13872767</v>
      </c>
      <c r="I12" s="24">
        <v>16705969</v>
      </c>
      <c r="J12" s="6">
        <v>17875385</v>
      </c>
      <c r="K12" s="25">
        <v>19126661</v>
      </c>
    </row>
    <row r="13" spans="1:11" ht="13.5">
      <c r="A13" s="22" t="s">
        <v>130</v>
      </c>
      <c r="B13" s="6">
        <v>36170887</v>
      </c>
      <c r="C13" s="6">
        <v>40265816</v>
      </c>
      <c r="D13" s="23">
        <v>55238102</v>
      </c>
      <c r="E13" s="24">
        <v>41268679</v>
      </c>
      <c r="F13" s="6">
        <v>51920456</v>
      </c>
      <c r="G13" s="25">
        <v>51920456</v>
      </c>
      <c r="H13" s="26">
        <v>48582188</v>
      </c>
      <c r="I13" s="24">
        <v>41786620</v>
      </c>
      <c r="J13" s="6">
        <v>43632853</v>
      </c>
      <c r="K13" s="25">
        <v>45576273</v>
      </c>
    </row>
    <row r="14" spans="1:11" ht="13.5">
      <c r="A14" s="22" t="s">
        <v>25</v>
      </c>
      <c r="B14" s="6">
        <v>479131</v>
      </c>
      <c r="C14" s="6">
        <v>323355</v>
      </c>
      <c r="D14" s="23">
        <v>161394</v>
      </c>
      <c r="E14" s="24">
        <v>609685</v>
      </c>
      <c r="F14" s="6">
        <v>29935</v>
      </c>
      <c r="G14" s="25">
        <v>29935</v>
      </c>
      <c r="H14" s="26">
        <v>26521</v>
      </c>
      <c r="I14" s="24">
        <v>386631</v>
      </c>
      <c r="J14" s="6">
        <v>381185</v>
      </c>
      <c r="K14" s="25">
        <v>376655</v>
      </c>
    </row>
    <row r="15" spans="1:11" ht="13.5">
      <c r="A15" s="22" t="s">
        <v>26</v>
      </c>
      <c r="B15" s="6">
        <v>0</v>
      </c>
      <c r="C15" s="6">
        <v>2029906</v>
      </c>
      <c r="D15" s="23">
        <v>8500652</v>
      </c>
      <c r="E15" s="24">
        <v>7044315</v>
      </c>
      <c r="F15" s="6">
        <v>7941152</v>
      </c>
      <c r="G15" s="25">
        <v>7941152</v>
      </c>
      <c r="H15" s="26">
        <v>6086058</v>
      </c>
      <c r="I15" s="24">
        <v>7240127</v>
      </c>
      <c r="J15" s="6">
        <v>7065341</v>
      </c>
      <c r="K15" s="25">
        <v>6917575</v>
      </c>
    </row>
    <row r="16" spans="1:11" ht="13.5">
      <c r="A16" s="22" t="s">
        <v>21</v>
      </c>
      <c r="B16" s="6">
        <v>5224919</v>
      </c>
      <c r="C16" s="6">
        <v>5650487</v>
      </c>
      <c r="D16" s="23">
        <v>4815363</v>
      </c>
      <c r="E16" s="24">
        <v>5356262</v>
      </c>
      <c r="F16" s="6">
        <v>3833880</v>
      </c>
      <c r="G16" s="25">
        <v>3833880</v>
      </c>
      <c r="H16" s="26">
        <v>3845120</v>
      </c>
      <c r="I16" s="24">
        <v>4477154</v>
      </c>
      <c r="J16" s="6">
        <v>4566115</v>
      </c>
      <c r="K16" s="25">
        <v>4665526</v>
      </c>
    </row>
    <row r="17" spans="1:11" ht="13.5">
      <c r="A17" s="22" t="s">
        <v>27</v>
      </c>
      <c r="B17" s="6">
        <v>118146757</v>
      </c>
      <c r="C17" s="6">
        <v>106054760</v>
      </c>
      <c r="D17" s="23">
        <v>147238944</v>
      </c>
      <c r="E17" s="24">
        <v>124699145</v>
      </c>
      <c r="F17" s="6">
        <v>148350788</v>
      </c>
      <c r="G17" s="25">
        <v>148350788</v>
      </c>
      <c r="H17" s="26">
        <v>113157795</v>
      </c>
      <c r="I17" s="24">
        <v>120403085</v>
      </c>
      <c r="J17" s="6">
        <v>119076362</v>
      </c>
      <c r="K17" s="25">
        <v>118447793</v>
      </c>
    </row>
    <row r="18" spans="1:11" ht="13.5">
      <c r="A18" s="33" t="s">
        <v>28</v>
      </c>
      <c r="B18" s="34">
        <f>SUM(B11:B17)</f>
        <v>246394640</v>
      </c>
      <c r="C18" s="35">
        <f aca="true" t="shared" si="1" ref="C18:K18">SUM(C11:C17)</f>
        <v>254771091</v>
      </c>
      <c r="D18" s="36">
        <f t="shared" si="1"/>
        <v>333734990</v>
      </c>
      <c r="E18" s="34">
        <f t="shared" si="1"/>
        <v>312498080</v>
      </c>
      <c r="F18" s="35">
        <f t="shared" si="1"/>
        <v>352422352</v>
      </c>
      <c r="G18" s="37">
        <f t="shared" si="1"/>
        <v>352422352</v>
      </c>
      <c r="H18" s="38">
        <f t="shared" si="1"/>
        <v>293090252</v>
      </c>
      <c r="I18" s="34">
        <f t="shared" si="1"/>
        <v>306104343</v>
      </c>
      <c r="J18" s="35">
        <f t="shared" si="1"/>
        <v>315018251</v>
      </c>
      <c r="K18" s="37">
        <f t="shared" si="1"/>
        <v>324931391</v>
      </c>
    </row>
    <row r="19" spans="1:11" ht="13.5">
      <c r="A19" s="33" t="s">
        <v>29</v>
      </c>
      <c r="B19" s="39">
        <f>+B10-B18</f>
        <v>185851567</v>
      </c>
      <c r="C19" s="40">
        <f aca="true" t="shared" si="2" ref="C19:K19">+C10-C18</f>
        <v>17153540</v>
      </c>
      <c r="D19" s="41">
        <f t="shared" si="2"/>
        <v>-57502171</v>
      </c>
      <c r="E19" s="39">
        <f t="shared" si="2"/>
        <v>15028207</v>
      </c>
      <c r="F19" s="40">
        <f t="shared" si="2"/>
        <v>3144406</v>
      </c>
      <c r="G19" s="42">
        <f t="shared" si="2"/>
        <v>3144406</v>
      </c>
      <c r="H19" s="43">
        <f t="shared" si="2"/>
        <v>7110846</v>
      </c>
      <c r="I19" s="39">
        <f t="shared" si="2"/>
        <v>8999614</v>
      </c>
      <c r="J19" s="40">
        <f t="shared" si="2"/>
        <v>17760097</v>
      </c>
      <c r="K19" s="42">
        <f t="shared" si="2"/>
        <v>25818424</v>
      </c>
    </row>
    <row r="20" spans="1:11" ht="25.5">
      <c r="A20" s="44" t="s">
        <v>30</v>
      </c>
      <c r="B20" s="45">
        <v>69171482</v>
      </c>
      <c r="C20" s="46">
        <v>50598069</v>
      </c>
      <c r="D20" s="47">
        <v>31178268</v>
      </c>
      <c r="E20" s="45">
        <v>29150000</v>
      </c>
      <c r="F20" s="46">
        <v>29527200</v>
      </c>
      <c r="G20" s="48">
        <v>29527200</v>
      </c>
      <c r="H20" s="49">
        <v>19327137</v>
      </c>
      <c r="I20" s="45">
        <v>28968350</v>
      </c>
      <c r="J20" s="46">
        <v>31237900</v>
      </c>
      <c r="K20" s="48">
        <v>32899450</v>
      </c>
    </row>
    <row r="21" spans="1:11" ht="63.75">
      <c r="A21" s="50" t="s">
        <v>131</v>
      </c>
      <c r="B21" s="51">
        <v>0</v>
      </c>
      <c r="C21" s="52">
        <v>0</v>
      </c>
      <c r="D21" s="53">
        <v>0</v>
      </c>
      <c r="E21" s="51">
        <v>0</v>
      </c>
      <c r="F21" s="52">
        <v>0</v>
      </c>
      <c r="G21" s="54">
        <v>0</v>
      </c>
      <c r="H21" s="55">
        <v>0</v>
      </c>
      <c r="I21" s="51">
        <v>0</v>
      </c>
      <c r="J21" s="52">
        <v>0</v>
      </c>
      <c r="K21" s="54">
        <v>0</v>
      </c>
    </row>
    <row r="22" spans="1:11" ht="25.5">
      <c r="A22" s="56" t="s">
        <v>132</v>
      </c>
      <c r="B22" s="57">
        <f>SUM(B19:B21)</f>
        <v>255023049</v>
      </c>
      <c r="C22" s="58">
        <f aca="true" t="shared" si="3" ref="C22:K22">SUM(C19:C21)</f>
        <v>67751609</v>
      </c>
      <c r="D22" s="59">
        <f t="shared" si="3"/>
        <v>-26323903</v>
      </c>
      <c r="E22" s="57">
        <f t="shared" si="3"/>
        <v>44178207</v>
      </c>
      <c r="F22" s="58">
        <f t="shared" si="3"/>
        <v>32671606</v>
      </c>
      <c r="G22" s="60">
        <f t="shared" si="3"/>
        <v>32671606</v>
      </c>
      <c r="H22" s="61">
        <f t="shared" si="3"/>
        <v>26437983</v>
      </c>
      <c r="I22" s="57">
        <f t="shared" si="3"/>
        <v>37967964</v>
      </c>
      <c r="J22" s="58">
        <f t="shared" si="3"/>
        <v>48997997</v>
      </c>
      <c r="K22" s="60">
        <f t="shared" si="3"/>
        <v>58717874</v>
      </c>
    </row>
    <row r="23" spans="1:11" ht="13.5">
      <c r="A23" s="50" t="s">
        <v>31</v>
      </c>
      <c r="B23" s="6">
        <v>0</v>
      </c>
      <c r="C23" s="6">
        <v>69525969</v>
      </c>
      <c r="D23" s="23">
        <v>-26506703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62" t="s">
        <v>32</v>
      </c>
      <c r="B24" s="39">
        <f>SUM(B22:B23)</f>
        <v>255023049</v>
      </c>
      <c r="C24" s="40">
        <f aca="true" t="shared" si="4" ref="C24:K24">SUM(C22:C23)</f>
        <v>137277578</v>
      </c>
      <c r="D24" s="41">
        <f t="shared" si="4"/>
        <v>-52830606</v>
      </c>
      <c r="E24" s="39">
        <f t="shared" si="4"/>
        <v>44178207</v>
      </c>
      <c r="F24" s="40">
        <f t="shared" si="4"/>
        <v>32671606</v>
      </c>
      <c r="G24" s="42">
        <f t="shared" si="4"/>
        <v>32671606</v>
      </c>
      <c r="H24" s="43">
        <f t="shared" si="4"/>
        <v>26437983</v>
      </c>
      <c r="I24" s="39">
        <f t="shared" si="4"/>
        <v>37967964</v>
      </c>
      <c r="J24" s="40">
        <f t="shared" si="4"/>
        <v>48997997</v>
      </c>
      <c r="K24" s="42">
        <f t="shared" si="4"/>
        <v>58717874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64" t="s">
        <v>133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3.5">
      <c r="A27" s="33" t="s">
        <v>33</v>
      </c>
      <c r="B27" s="7">
        <v>70730964</v>
      </c>
      <c r="C27" s="7">
        <v>56644742</v>
      </c>
      <c r="D27" s="69">
        <v>40922813</v>
      </c>
      <c r="E27" s="70">
        <v>44178075</v>
      </c>
      <c r="F27" s="7">
        <v>28410574</v>
      </c>
      <c r="G27" s="71">
        <v>28410574</v>
      </c>
      <c r="H27" s="72">
        <v>23943763</v>
      </c>
      <c r="I27" s="70">
        <v>32449172</v>
      </c>
      <c r="J27" s="7">
        <v>27163387</v>
      </c>
      <c r="K27" s="71">
        <v>28608210</v>
      </c>
    </row>
    <row r="28" spans="1:11" ht="13.5">
      <c r="A28" s="73" t="s">
        <v>34</v>
      </c>
      <c r="B28" s="6">
        <v>42349396</v>
      </c>
      <c r="C28" s="6">
        <v>44270616</v>
      </c>
      <c r="D28" s="23">
        <v>25093708</v>
      </c>
      <c r="E28" s="24">
        <v>29150000</v>
      </c>
      <c r="F28" s="6">
        <v>20395533</v>
      </c>
      <c r="G28" s="25">
        <v>20395533</v>
      </c>
      <c r="H28" s="26">
        <v>0</v>
      </c>
      <c r="I28" s="24">
        <v>24623088</v>
      </c>
      <c r="J28" s="6">
        <v>27163387</v>
      </c>
      <c r="K28" s="25">
        <v>28608210</v>
      </c>
    </row>
    <row r="29" spans="1:11" ht="13.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3.5">
      <c r="A30" s="22" t="s">
        <v>35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36</v>
      </c>
      <c r="B31" s="6">
        <v>28381568</v>
      </c>
      <c r="C31" s="6">
        <v>0</v>
      </c>
      <c r="D31" s="23">
        <v>14160418</v>
      </c>
      <c r="E31" s="24">
        <v>15028075</v>
      </c>
      <c r="F31" s="6">
        <v>8015041</v>
      </c>
      <c r="G31" s="25">
        <v>8015041</v>
      </c>
      <c r="H31" s="26">
        <v>0</v>
      </c>
      <c r="I31" s="24">
        <v>7826084</v>
      </c>
      <c r="J31" s="6">
        <v>0</v>
      </c>
      <c r="K31" s="25">
        <v>0</v>
      </c>
    </row>
    <row r="32" spans="1:11" ht="13.5">
      <c r="A32" s="33" t="s">
        <v>37</v>
      </c>
      <c r="B32" s="7">
        <f>SUM(B28:B31)</f>
        <v>70730964</v>
      </c>
      <c r="C32" s="7">
        <f aca="true" t="shared" si="5" ref="C32:K32">SUM(C28:C31)</f>
        <v>44270616</v>
      </c>
      <c r="D32" s="69">
        <f t="shared" si="5"/>
        <v>39254126</v>
      </c>
      <c r="E32" s="70">
        <f t="shared" si="5"/>
        <v>44178075</v>
      </c>
      <c r="F32" s="7">
        <f t="shared" si="5"/>
        <v>28410574</v>
      </c>
      <c r="G32" s="71">
        <f t="shared" si="5"/>
        <v>28410574</v>
      </c>
      <c r="H32" s="72">
        <f t="shared" si="5"/>
        <v>0</v>
      </c>
      <c r="I32" s="70">
        <f t="shared" si="5"/>
        <v>32449172</v>
      </c>
      <c r="J32" s="7">
        <f t="shared" si="5"/>
        <v>27163387</v>
      </c>
      <c r="K32" s="71">
        <f t="shared" si="5"/>
        <v>28608210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3.5">
      <c r="A34" s="64" t="s">
        <v>38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3.5">
      <c r="A35" s="22" t="s">
        <v>39</v>
      </c>
      <c r="B35" s="6">
        <v>266217522</v>
      </c>
      <c r="C35" s="6">
        <v>21529190</v>
      </c>
      <c r="D35" s="23">
        <v>167956</v>
      </c>
      <c r="E35" s="24">
        <v>228948958</v>
      </c>
      <c r="F35" s="6">
        <v>338321092</v>
      </c>
      <c r="G35" s="25">
        <v>338321092</v>
      </c>
      <c r="H35" s="26">
        <v>482422220</v>
      </c>
      <c r="I35" s="24">
        <v>352355294</v>
      </c>
      <c r="J35" s="6">
        <v>432494246</v>
      </c>
      <c r="K35" s="25">
        <v>522064649</v>
      </c>
    </row>
    <row r="36" spans="1:11" ht="13.5">
      <c r="A36" s="22" t="s">
        <v>40</v>
      </c>
      <c r="B36" s="6">
        <v>738542131</v>
      </c>
      <c r="C36" s="6">
        <v>8192766</v>
      </c>
      <c r="D36" s="23">
        <v>-17142102</v>
      </c>
      <c r="E36" s="24">
        <v>775043314</v>
      </c>
      <c r="F36" s="6">
        <v>705900080</v>
      </c>
      <c r="G36" s="25">
        <v>705900080</v>
      </c>
      <c r="H36" s="26">
        <v>1520635749</v>
      </c>
      <c r="I36" s="24">
        <v>725989761</v>
      </c>
      <c r="J36" s="6">
        <v>710087058</v>
      </c>
      <c r="K36" s="25">
        <v>693118995</v>
      </c>
    </row>
    <row r="37" spans="1:11" ht="13.5">
      <c r="A37" s="22" t="s">
        <v>41</v>
      </c>
      <c r="B37" s="6">
        <v>97823961</v>
      </c>
      <c r="C37" s="6">
        <v>-41430502</v>
      </c>
      <c r="D37" s="23">
        <v>9654731</v>
      </c>
      <c r="E37" s="24">
        <v>35092667</v>
      </c>
      <c r="F37" s="6">
        <v>77809946</v>
      </c>
      <c r="G37" s="25">
        <v>77809946</v>
      </c>
      <c r="H37" s="26">
        <v>105184926</v>
      </c>
      <c r="I37" s="24">
        <v>73144764</v>
      </c>
      <c r="J37" s="6">
        <v>84147090</v>
      </c>
      <c r="K37" s="25">
        <v>93511804</v>
      </c>
    </row>
    <row r="38" spans="1:11" ht="13.5">
      <c r="A38" s="22" t="s">
        <v>42</v>
      </c>
      <c r="B38" s="6">
        <v>32772767</v>
      </c>
      <c r="C38" s="6">
        <v>-688203</v>
      </c>
      <c r="D38" s="23">
        <v>-141913</v>
      </c>
      <c r="E38" s="24">
        <v>31956111</v>
      </c>
      <c r="F38" s="6">
        <v>36297057</v>
      </c>
      <c r="G38" s="25">
        <v>36297057</v>
      </c>
      <c r="H38" s="26">
        <v>48737887</v>
      </c>
      <c r="I38" s="24">
        <v>40679648</v>
      </c>
      <c r="J38" s="6">
        <v>44975116</v>
      </c>
      <c r="K38" s="25">
        <v>49494864</v>
      </c>
    </row>
    <row r="39" spans="1:11" ht="13.5">
      <c r="A39" s="22" t="s">
        <v>43</v>
      </c>
      <c r="B39" s="6">
        <v>874162925</v>
      </c>
      <c r="C39" s="6">
        <v>73615003</v>
      </c>
      <c r="D39" s="23">
        <v>-26669781</v>
      </c>
      <c r="E39" s="24">
        <v>936943361</v>
      </c>
      <c r="F39" s="6">
        <v>930114121</v>
      </c>
      <c r="G39" s="25">
        <v>930114121</v>
      </c>
      <c r="H39" s="26">
        <v>1822521162</v>
      </c>
      <c r="I39" s="24">
        <v>964521036</v>
      </c>
      <c r="J39" s="6">
        <v>1013073319</v>
      </c>
      <c r="K39" s="25">
        <v>1070013528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64" t="s">
        <v>44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3.5">
      <c r="A42" s="22" t="s">
        <v>45</v>
      </c>
      <c r="B42" s="6">
        <v>313956484</v>
      </c>
      <c r="C42" s="6">
        <v>-16064463</v>
      </c>
      <c r="D42" s="23">
        <v>3096421</v>
      </c>
      <c r="E42" s="24">
        <v>54895558</v>
      </c>
      <c r="F42" s="6">
        <v>70668162</v>
      </c>
      <c r="G42" s="25">
        <v>70668162</v>
      </c>
      <c r="H42" s="26">
        <v>-2412987</v>
      </c>
      <c r="I42" s="24">
        <v>68972416</v>
      </c>
      <c r="J42" s="6">
        <v>83833807</v>
      </c>
      <c r="K42" s="25">
        <v>90292437</v>
      </c>
    </row>
    <row r="43" spans="1:11" ht="13.5">
      <c r="A43" s="22" t="s">
        <v>46</v>
      </c>
      <c r="B43" s="6">
        <v>-231176152</v>
      </c>
      <c r="C43" s="6">
        <v>0</v>
      </c>
      <c r="D43" s="23">
        <v>0</v>
      </c>
      <c r="E43" s="24">
        <v>-44178075</v>
      </c>
      <c r="F43" s="6">
        <v>-28410574</v>
      </c>
      <c r="G43" s="25">
        <v>-28410574</v>
      </c>
      <c r="H43" s="26">
        <v>0</v>
      </c>
      <c r="I43" s="24">
        <v>-32505853</v>
      </c>
      <c r="J43" s="6">
        <v>-27163391</v>
      </c>
      <c r="K43" s="25">
        <v>-28608213</v>
      </c>
    </row>
    <row r="44" spans="1:11" ht="13.5">
      <c r="A44" s="22" t="s">
        <v>47</v>
      </c>
      <c r="B44" s="6">
        <v>-723877</v>
      </c>
      <c r="C44" s="6">
        <v>192130</v>
      </c>
      <c r="D44" s="23">
        <v>1708280</v>
      </c>
      <c r="E44" s="24">
        <v>3051815</v>
      </c>
      <c r="F44" s="6">
        <v>894601</v>
      </c>
      <c r="G44" s="25">
        <v>894601</v>
      </c>
      <c r="H44" s="26">
        <v>-3749511</v>
      </c>
      <c r="I44" s="24">
        <v>179402</v>
      </c>
      <c r="J44" s="6">
        <v>338403</v>
      </c>
      <c r="K44" s="25">
        <v>-156357</v>
      </c>
    </row>
    <row r="45" spans="1:11" ht="13.5">
      <c r="A45" s="33" t="s">
        <v>48</v>
      </c>
      <c r="B45" s="7">
        <v>205732561</v>
      </c>
      <c r="C45" s="7">
        <v>-23274280</v>
      </c>
      <c r="D45" s="69">
        <v>29465971</v>
      </c>
      <c r="E45" s="70">
        <v>174351612</v>
      </c>
      <c r="F45" s="7">
        <v>273455386</v>
      </c>
      <c r="G45" s="71">
        <v>273455386</v>
      </c>
      <c r="H45" s="72">
        <v>324252077</v>
      </c>
      <c r="I45" s="70">
        <v>245763637</v>
      </c>
      <c r="J45" s="7">
        <v>298425001</v>
      </c>
      <c r="K45" s="71">
        <v>357419812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64" t="s">
        <v>49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3.5">
      <c r="A48" s="22" t="s">
        <v>50</v>
      </c>
      <c r="B48" s="6">
        <v>205732540</v>
      </c>
      <c r="C48" s="6">
        <v>-5635360</v>
      </c>
      <c r="D48" s="23">
        <v>4274901</v>
      </c>
      <c r="E48" s="24">
        <v>161631575</v>
      </c>
      <c r="F48" s="6">
        <v>254691208</v>
      </c>
      <c r="G48" s="25">
        <v>254691208</v>
      </c>
      <c r="H48" s="26">
        <v>324106752</v>
      </c>
      <c r="I48" s="24">
        <v>241926270</v>
      </c>
      <c r="J48" s="6">
        <v>294008562</v>
      </c>
      <c r="K48" s="25">
        <v>354595900</v>
      </c>
    </row>
    <row r="49" spans="1:11" ht="13.5">
      <c r="A49" s="22" t="s">
        <v>51</v>
      </c>
      <c r="B49" s="6">
        <f>+B75</f>
        <v>-57931471.19620085</v>
      </c>
      <c r="C49" s="6">
        <f aca="true" t="shared" si="6" ref="C49:K49">+C75</f>
        <v>-43278455.93810241</v>
      </c>
      <c r="D49" s="23">
        <f t="shared" si="6"/>
        <v>8698808</v>
      </c>
      <c r="E49" s="24">
        <f t="shared" si="6"/>
        <v>35208382.96073958</v>
      </c>
      <c r="F49" s="6">
        <f t="shared" si="6"/>
        <v>55068038.067727745</v>
      </c>
      <c r="G49" s="25">
        <f t="shared" si="6"/>
        <v>55068038.067727745</v>
      </c>
      <c r="H49" s="26">
        <f t="shared" si="6"/>
        <v>148190811</v>
      </c>
      <c r="I49" s="24">
        <f t="shared" si="6"/>
        <v>-20525169.06104663</v>
      </c>
      <c r="J49" s="6">
        <f t="shared" si="6"/>
        <v>-29698514.72463207</v>
      </c>
      <c r="K49" s="25">
        <f t="shared" si="6"/>
        <v>-46826968.84954631</v>
      </c>
    </row>
    <row r="50" spans="1:11" ht="13.5">
      <c r="A50" s="33" t="s">
        <v>52</v>
      </c>
      <c r="B50" s="7">
        <f>+B48-B49</f>
        <v>263664011.19620085</v>
      </c>
      <c r="C50" s="7">
        <f aca="true" t="shared" si="7" ref="C50:K50">+C48-C49</f>
        <v>37643095.93810241</v>
      </c>
      <c r="D50" s="69">
        <f t="shared" si="7"/>
        <v>-4423907</v>
      </c>
      <c r="E50" s="70">
        <f t="shared" si="7"/>
        <v>126423192.03926042</v>
      </c>
      <c r="F50" s="7">
        <f t="shared" si="7"/>
        <v>199623169.93227226</v>
      </c>
      <c r="G50" s="71">
        <f t="shared" si="7"/>
        <v>199623169.93227226</v>
      </c>
      <c r="H50" s="72">
        <f t="shared" si="7"/>
        <v>175915941</v>
      </c>
      <c r="I50" s="70">
        <f t="shared" si="7"/>
        <v>262451439.06104663</v>
      </c>
      <c r="J50" s="7">
        <f t="shared" si="7"/>
        <v>323707076.7246321</v>
      </c>
      <c r="K50" s="71">
        <f t="shared" si="7"/>
        <v>401422868.8495463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3.5">
      <c r="A52" s="64" t="s">
        <v>53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54</v>
      </c>
      <c r="B53" s="6">
        <v>738542210</v>
      </c>
      <c r="C53" s="6">
        <v>8192766</v>
      </c>
      <c r="D53" s="23">
        <v>-76962331</v>
      </c>
      <c r="E53" s="24">
        <v>775043314</v>
      </c>
      <c r="F53" s="6">
        <v>646079849</v>
      </c>
      <c r="G53" s="25">
        <v>646079849</v>
      </c>
      <c r="H53" s="26">
        <v>1500526055</v>
      </c>
      <c r="I53" s="24">
        <v>666169530</v>
      </c>
      <c r="J53" s="6">
        <v>650266827</v>
      </c>
      <c r="K53" s="25">
        <v>633298764</v>
      </c>
    </row>
    <row r="54" spans="1:11" ht="13.5">
      <c r="A54" s="22" t="s">
        <v>55</v>
      </c>
      <c r="B54" s="6">
        <v>36170887</v>
      </c>
      <c r="C54" s="6">
        <v>0</v>
      </c>
      <c r="D54" s="23">
        <v>54849898</v>
      </c>
      <c r="E54" s="24">
        <v>41268679</v>
      </c>
      <c r="F54" s="6">
        <v>51920456</v>
      </c>
      <c r="G54" s="25">
        <v>51920456</v>
      </c>
      <c r="H54" s="26">
        <v>48582188</v>
      </c>
      <c r="I54" s="24">
        <v>41786620</v>
      </c>
      <c r="J54" s="6">
        <v>43632853</v>
      </c>
      <c r="K54" s="25">
        <v>45576273</v>
      </c>
    </row>
    <row r="55" spans="1:11" ht="13.5">
      <c r="A55" s="22" t="s">
        <v>56</v>
      </c>
      <c r="B55" s="6">
        <v>0</v>
      </c>
      <c r="C55" s="6">
        <v>40592677</v>
      </c>
      <c r="D55" s="23">
        <v>34215572</v>
      </c>
      <c r="E55" s="24">
        <v>20309000</v>
      </c>
      <c r="F55" s="6">
        <v>23404992</v>
      </c>
      <c r="G55" s="25">
        <v>23404992</v>
      </c>
      <c r="H55" s="26">
        <v>19087069</v>
      </c>
      <c r="I55" s="24">
        <v>19730979</v>
      </c>
      <c r="J55" s="6">
        <v>0</v>
      </c>
      <c r="K55" s="25">
        <v>0</v>
      </c>
    </row>
    <row r="56" spans="1:11" ht="13.5">
      <c r="A56" s="22" t="s">
        <v>57</v>
      </c>
      <c r="B56" s="6">
        <v>22602433</v>
      </c>
      <c r="C56" s="6">
        <v>24439053</v>
      </c>
      <c r="D56" s="23">
        <v>23388540</v>
      </c>
      <c r="E56" s="24">
        <v>19525489</v>
      </c>
      <c r="F56" s="6">
        <v>25056609</v>
      </c>
      <c r="G56" s="25">
        <v>25056609</v>
      </c>
      <c r="H56" s="26">
        <v>19550485</v>
      </c>
      <c r="I56" s="24">
        <v>16619391</v>
      </c>
      <c r="J56" s="6">
        <v>14550838</v>
      </c>
      <c r="K56" s="25">
        <v>12901991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3.5">
      <c r="A58" s="64" t="s">
        <v>58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3.5">
      <c r="A59" s="90" t="s">
        <v>59</v>
      </c>
      <c r="B59" s="6">
        <v>600060</v>
      </c>
      <c r="C59" s="6">
        <v>600060</v>
      </c>
      <c r="D59" s="23">
        <v>600060</v>
      </c>
      <c r="E59" s="24">
        <v>608168</v>
      </c>
      <c r="F59" s="6">
        <v>608168</v>
      </c>
      <c r="G59" s="25">
        <v>608168</v>
      </c>
      <c r="H59" s="26">
        <v>608168</v>
      </c>
      <c r="I59" s="24">
        <v>637965</v>
      </c>
      <c r="J59" s="6">
        <v>669222</v>
      </c>
      <c r="K59" s="25">
        <v>702011</v>
      </c>
    </row>
    <row r="60" spans="1:11" ht="13.5">
      <c r="A60" s="90" t="s">
        <v>60</v>
      </c>
      <c r="B60" s="6">
        <v>11467521</v>
      </c>
      <c r="C60" s="6">
        <v>12000000</v>
      </c>
      <c r="D60" s="23">
        <v>12500000</v>
      </c>
      <c r="E60" s="24">
        <v>15708551</v>
      </c>
      <c r="F60" s="6">
        <v>15708551</v>
      </c>
      <c r="G60" s="25">
        <v>15708551</v>
      </c>
      <c r="H60" s="26">
        <v>15708551</v>
      </c>
      <c r="I60" s="24">
        <v>15050583</v>
      </c>
      <c r="J60" s="6">
        <v>15422969</v>
      </c>
      <c r="K60" s="25">
        <v>15797478</v>
      </c>
    </row>
    <row r="61" spans="1:11" ht="13.5">
      <c r="A61" s="91" t="s">
        <v>61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3.5">
      <c r="A62" s="96" t="s">
        <v>62</v>
      </c>
      <c r="B62" s="97">
        <v>0</v>
      </c>
      <c r="C62" s="98">
        <v>0</v>
      </c>
      <c r="D62" s="99">
        <v>0</v>
      </c>
      <c r="E62" s="97">
        <v>0</v>
      </c>
      <c r="F62" s="98">
        <v>0</v>
      </c>
      <c r="G62" s="99">
        <v>0</v>
      </c>
      <c r="H62" s="100">
        <v>0</v>
      </c>
      <c r="I62" s="97">
        <v>0</v>
      </c>
      <c r="J62" s="98">
        <v>0</v>
      </c>
      <c r="K62" s="99">
        <v>0</v>
      </c>
    </row>
    <row r="63" spans="1:11" ht="13.5">
      <c r="A63" s="96" t="s">
        <v>63</v>
      </c>
      <c r="B63" s="97">
        <v>0</v>
      </c>
      <c r="C63" s="98">
        <v>0</v>
      </c>
      <c r="D63" s="99">
        <v>0</v>
      </c>
      <c r="E63" s="97">
        <v>0</v>
      </c>
      <c r="F63" s="98">
        <v>0</v>
      </c>
      <c r="G63" s="99">
        <v>0</v>
      </c>
      <c r="H63" s="100">
        <v>0</v>
      </c>
      <c r="I63" s="97">
        <v>0</v>
      </c>
      <c r="J63" s="98">
        <v>0</v>
      </c>
      <c r="K63" s="99">
        <v>0</v>
      </c>
    </row>
    <row r="64" spans="1:11" ht="13.5">
      <c r="A64" s="96" t="s">
        <v>64</v>
      </c>
      <c r="B64" s="97">
        <v>0</v>
      </c>
      <c r="C64" s="98">
        <v>0</v>
      </c>
      <c r="D64" s="99">
        <v>0</v>
      </c>
      <c r="E64" s="97">
        <v>0</v>
      </c>
      <c r="F64" s="98">
        <v>0</v>
      </c>
      <c r="G64" s="99">
        <v>0</v>
      </c>
      <c r="H64" s="100">
        <v>0</v>
      </c>
      <c r="I64" s="97">
        <v>0</v>
      </c>
      <c r="J64" s="98">
        <v>0</v>
      </c>
      <c r="K64" s="99">
        <v>0</v>
      </c>
    </row>
    <row r="65" spans="1:11" ht="13.5">
      <c r="A65" s="96" t="s">
        <v>65</v>
      </c>
      <c r="B65" s="97">
        <v>45107</v>
      </c>
      <c r="C65" s="98">
        <v>45107</v>
      </c>
      <c r="D65" s="99">
        <v>45107</v>
      </c>
      <c r="E65" s="97">
        <v>45107</v>
      </c>
      <c r="F65" s="98">
        <v>45107</v>
      </c>
      <c r="G65" s="99">
        <v>45107</v>
      </c>
      <c r="H65" s="100">
        <v>45107</v>
      </c>
      <c r="I65" s="97">
        <v>45107</v>
      </c>
      <c r="J65" s="98">
        <v>45107</v>
      </c>
      <c r="K65" s="99">
        <v>45107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3.5">
      <c r="A67" s="105"/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3.5">
      <c r="A68" s="107"/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3.5">
      <c r="A69" s="108"/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3.5" hidden="1">
      <c r="A70" s="4" t="s">
        <v>134</v>
      </c>
      <c r="B70" s="5">
        <f>IF(ISERROR(B71/B72),0,(B71/B72))</f>
        <v>2.5316830580556484</v>
      </c>
      <c r="C70" s="5">
        <f aca="true" t="shared" si="8" ref="C70:K70">IF(ISERROR(C71/C72),0,(C71/C72))</f>
        <v>-0.00357422055548603</v>
      </c>
      <c r="D70" s="5">
        <f t="shared" si="8"/>
        <v>0</v>
      </c>
      <c r="E70" s="5">
        <f t="shared" si="8"/>
        <v>0.832324632097781</v>
      </c>
      <c r="F70" s="5">
        <f t="shared" si="8"/>
        <v>0.9370377985182655</v>
      </c>
      <c r="G70" s="5">
        <f t="shared" si="8"/>
        <v>0.9370377985182655</v>
      </c>
      <c r="H70" s="5">
        <f t="shared" si="8"/>
        <v>0</v>
      </c>
      <c r="I70" s="5">
        <f t="shared" si="8"/>
        <v>0.9918105801561623</v>
      </c>
      <c r="J70" s="5">
        <f t="shared" si="8"/>
        <v>0.9655486746812653</v>
      </c>
      <c r="K70" s="5">
        <f t="shared" si="8"/>
        <v>0.9583941974140399</v>
      </c>
    </row>
    <row r="71" spans="1:11" ht="12.75" hidden="1">
      <c r="A71" s="2" t="s">
        <v>135</v>
      </c>
      <c r="B71" s="2">
        <f>+B83</f>
        <v>260297981</v>
      </c>
      <c r="C71" s="2">
        <f aca="true" t="shared" si="9" ref="C71:K71">+C83</f>
        <v>-445884</v>
      </c>
      <c r="D71" s="2">
        <f t="shared" si="9"/>
        <v>0</v>
      </c>
      <c r="E71" s="2">
        <f t="shared" si="9"/>
        <v>126962563</v>
      </c>
      <c r="F71" s="2">
        <f t="shared" si="9"/>
        <v>155098949</v>
      </c>
      <c r="G71" s="2">
        <f t="shared" si="9"/>
        <v>155098949</v>
      </c>
      <c r="H71" s="2">
        <f t="shared" si="9"/>
        <v>0</v>
      </c>
      <c r="I71" s="2">
        <f t="shared" si="9"/>
        <v>135809318</v>
      </c>
      <c r="J71" s="2">
        <f t="shared" si="9"/>
        <v>138762056</v>
      </c>
      <c r="K71" s="2">
        <f t="shared" si="9"/>
        <v>144412811</v>
      </c>
    </row>
    <row r="72" spans="1:11" ht="12.75" hidden="1">
      <c r="A72" s="2" t="s">
        <v>136</v>
      </c>
      <c r="B72" s="2">
        <f>+B77</f>
        <v>102816180</v>
      </c>
      <c r="C72" s="2">
        <f aca="true" t="shared" si="10" ref="C72:K72">+C77</f>
        <v>124749996</v>
      </c>
      <c r="D72" s="2">
        <f t="shared" si="10"/>
        <v>128307447</v>
      </c>
      <c r="E72" s="2">
        <f t="shared" si="10"/>
        <v>152539716</v>
      </c>
      <c r="F72" s="2">
        <f t="shared" si="10"/>
        <v>165520483</v>
      </c>
      <c r="G72" s="2">
        <f t="shared" si="10"/>
        <v>165520483</v>
      </c>
      <c r="H72" s="2">
        <f t="shared" si="10"/>
        <v>129421343</v>
      </c>
      <c r="I72" s="2">
        <f t="shared" si="10"/>
        <v>136930701</v>
      </c>
      <c r="J72" s="2">
        <f t="shared" si="10"/>
        <v>143713165</v>
      </c>
      <c r="K72" s="2">
        <f t="shared" si="10"/>
        <v>150682059</v>
      </c>
    </row>
    <row r="73" spans="1:11" ht="12.75" hidden="1">
      <c r="A73" s="2" t="s">
        <v>137</v>
      </c>
      <c r="B73" s="2">
        <f>+B74</f>
        <v>-54519499.00000001</v>
      </c>
      <c r="C73" s="2">
        <f aca="true" t="shared" si="11" ref="C73:K73">+(C78+C80+C81+C82)-(B78+B80+B81+B82)</f>
        <v>-42169604</v>
      </c>
      <c r="D73" s="2">
        <f t="shared" si="11"/>
        <v>-22422323</v>
      </c>
      <c r="E73" s="2">
        <f t="shared" si="11"/>
        <v>71424328</v>
      </c>
      <c r="F73" s="2">
        <f>+(F78+F80+F81+F82)-(D78+D80+D81+D82)</f>
        <v>78881841</v>
      </c>
      <c r="G73" s="2">
        <f>+(G78+G80+G81+G82)-(D78+D80+D81+D82)</f>
        <v>78881841</v>
      </c>
      <c r="H73" s="2">
        <f>+(H78+H80+H81+H82)-(D78+D80+D81+D82)</f>
        <v>162422413</v>
      </c>
      <c r="I73" s="2">
        <f>+(I78+I80+I81+I82)-(E78+E80+E81+E82)</f>
        <v>34289685</v>
      </c>
      <c r="J73" s="2">
        <f t="shared" si="11"/>
        <v>28056660</v>
      </c>
      <c r="K73" s="2">
        <f t="shared" si="11"/>
        <v>28983065</v>
      </c>
    </row>
    <row r="74" spans="1:11" ht="12.75" hidden="1">
      <c r="A74" s="2" t="s">
        <v>138</v>
      </c>
      <c r="B74" s="2">
        <f>+TREND(C74:E74)</f>
        <v>-54519499.00000001</v>
      </c>
      <c r="C74" s="2">
        <f>+C73</f>
        <v>-42169604</v>
      </c>
      <c r="D74" s="2">
        <f aca="true" t="shared" si="12" ref="D74:K74">+D73</f>
        <v>-22422323</v>
      </c>
      <c r="E74" s="2">
        <f t="shared" si="12"/>
        <v>71424328</v>
      </c>
      <c r="F74" s="2">
        <f t="shared" si="12"/>
        <v>78881841</v>
      </c>
      <c r="G74" s="2">
        <f t="shared" si="12"/>
        <v>78881841</v>
      </c>
      <c r="H74" s="2">
        <f t="shared" si="12"/>
        <v>162422413</v>
      </c>
      <c r="I74" s="2">
        <f t="shared" si="12"/>
        <v>34289685</v>
      </c>
      <c r="J74" s="2">
        <f t="shared" si="12"/>
        <v>28056660</v>
      </c>
      <c r="K74" s="2">
        <f t="shared" si="12"/>
        <v>28983065</v>
      </c>
    </row>
    <row r="75" spans="1:11" ht="12.75" hidden="1">
      <c r="A75" s="2" t="s">
        <v>139</v>
      </c>
      <c r="B75" s="2">
        <f>+B84-(((B80+B81+B78)*B70)-B79)</f>
        <v>-57931471.19620085</v>
      </c>
      <c r="C75" s="2">
        <f aca="true" t="shared" si="13" ref="C75:K75">+C84-(((C80+C81+C78)*C70)-C79)</f>
        <v>-43278455.93810241</v>
      </c>
      <c r="D75" s="2">
        <f t="shared" si="13"/>
        <v>8698808</v>
      </c>
      <c r="E75" s="2">
        <f t="shared" si="13"/>
        <v>35208382.96073958</v>
      </c>
      <c r="F75" s="2">
        <f t="shared" si="13"/>
        <v>55068038.067727745</v>
      </c>
      <c r="G75" s="2">
        <f t="shared" si="13"/>
        <v>55068038.067727745</v>
      </c>
      <c r="H75" s="2">
        <f t="shared" si="13"/>
        <v>148190811</v>
      </c>
      <c r="I75" s="2">
        <f t="shared" si="13"/>
        <v>-20525169.06104663</v>
      </c>
      <c r="J75" s="2">
        <f t="shared" si="13"/>
        <v>-29698514.72463207</v>
      </c>
      <c r="K75" s="2">
        <f t="shared" si="13"/>
        <v>-46826968.84954631</v>
      </c>
    </row>
    <row r="76" spans="1:11" ht="12.75" hidden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2.75" hidden="1">
      <c r="A77" s="1" t="s">
        <v>66</v>
      </c>
      <c r="B77" s="3">
        <v>102816180</v>
      </c>
      <c r="C77" s="3">
        <v>124749996</v>
      </c>
      <c r="D77" s="3">
        <v>128307447</v>
      </c>
      <c r="E77" s="3">
        <v>152539716</v>
      </c>
      <c r="F77" s="3">
        <v>165520483</v>
      </c>
      <c r="G77" s="3">
        <v>165520483</v>
      </c>
      <c r="H77" s="3">
        <v>129421343</v>
      </c>
      <c r="I77" s="3">
        <v>136930701</v>
      </c>
      <c r="J77" s="3">
        <v>143713165</v>
      </c>
      <c r="K77" s="3">
        <v>150682059</v>
      </c>
    </row>
    <row r="78" spans="1:11" ht="12.75" hidden="1">
      <c r="A78" s="1" t="s">
        <v>67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2.75" hidden="1">
      <c r="A79" s="1" t="s">
        <v>68</v>
      </c>
      <c r="B79" s="3">
        <v>95197333</v>
      </c>
      <c r="C79" s="3">
        <v>-43345159</v>
      </c>
      <c r="D79" s="3">
        <v>8698808</v>
      </c>
      <c r="E79" s="3">
        <v>32289488</v>
      </c>
      <c r="F79" s="3">
        <v>74107860</v>
      </c>
      <c r="G79" s="3">
        <v>74107860</v>
      </c>
      <c r="H79" s="3">
        <v>97163729</v>
      </c>
      <c r="I79" s="3">
        <v>66235566</v>
      </c>
      <c r="J79" s="3">
        <v>74780840</v>
      </c>
      <c r="K79" s="3">
        <v>81378910</v>
      </c>
    </row>
    <row r="80" spans="1:11" ht="12.75" hidden="1">
      <c r="A80" s="1" t="s">
        <v>69</v>
      </c>
      <c r="B80" s="3">
        <v>44226972</v>
      </c>
      <c r="C80" s="3">
        <v>28379723</v>
      </c>
      <c r="D80" s="3">
        <v>-4712568</v>
      </c>
      <c r="E80" s="3">
        <v>56850584</v>
      </c>
      <c r="F80" s="3">
        <v>55074888</v>
      </c>
      <c r="G80" s="3">
        <v>55074888</v>
      </c>
      <c r="H80" s="3">
        <v>127372866</v>
      </c>
      <c r="I80" s="3">
        <v>89988201</v>
      </c>
      <c r="J80" s="3">
        <v>116509630</v>
      </c>
      <c r="K80" s="3">
        <v>143335095</v>
      </c>
    </row>
    <row r="81" spans="1:11" ht="12.75" hidden="1">
      <c r="A81" s="1" t="s">
        <v>70</v>
      </c>
      <c r="B81" s="3">
        <v>16258010</v>
      </c>
      <c r="C81" s="3">
        <v>-9717455</v>
      </c>
      <c r="D81" s="3">
        <v>605623</v>
      </c>
      <c r="E81" s="3">
        <v>10466799</v>
      </c>
      <c r="F81" s="3">
        <v>19700008</v>
      </c>
      <c r="G81" s="3">
        <v>19700008</v>
      </c>
      <c r="H81" s="3">
        <v>30873590</v>
      </c>
      <c r="I81" s="3">
        <v>11618867</v>
      </c>
      <c r="J81" s="3">
        <v>13154098</v>
      </c>
      <c r="K81" s="3">
        <v>15311698</v>
      </c>
    </row>
    <row r="82" spans="1:11" ht="12.75" hidden="1">
      <c r="A82" s="1" t="s">
        <v>71</v>
      </c>
      <c r="B82" s="3">
        <v>0</v>
      </c>
      <c r="C82" s="3">
        <v>-346890</v>
      </c>
      <c r="D82" s="3">
        <v>0</v>
      </c>
      <c r="E82" s="3">
        <v>0</v>
      </c>
      <c r="F82" s="3">
        <v>0</v>
      </c>
      <c r="G82" s="3">
        <v>0</v>
      </c>
      <c r="H82" s="3">
        <v>69012</v>
      </c>
      <c r="I82" s="3">
        <v>0</v>
      </c>
      <c r="J82" s="3">
        <v>0</v>
      </c>
      <c r="K82" s="3">
        <v>0</v>
      </c>
    </row>
    <row r="83" spans="1:11" ht="12.75" hidden="1">
      <c r="A83" s="1" t="s">
        <v>72</v>
      </c>
      <c r="B83" s="3">
        <v>260297981</v>
      </c>
      <c r="C83" s="3">
        <v>-445884</v>
      </c>
      <c r="D83" s="3">
        <v>0</v>
      </c>
      <c r="E83" s="3">
        <v>126962563</v>
      </c>
      <c r="F83" s="3">
        <v>155098949</v>
      </c>
      <c r="G83" s="3">
        <v>155098949</v>
      </c>
      <c r="H83" s="3">
        <v>0</v>
      </c>
      <c r="I83" s="3">
        <v>135809318</v>
      </c>
      <c r="J83" s="3">
        <v>138762056</v>
      </c>
      <c r="K83" s="3">
        <v>144412811</v>
      </c>
    </row>
    <row r="84" spans="1:11" ht="12.75" hidden="1">
      <c r="A84" s="1" t="s">
        <v>73</v>
      </c>
      <c r="B84" s="3">
        <v>0</v>
      </c>
      <c r="C84" s="3">
        <v>0</v>
      </c>
      <c r="D84" s="3">
        <v>0</v>
      </c>
      <c r="E84" s="3">
        <v>58948811</v>
      </c>
      <c r="F84" s="3">
        <v>51027082</v>
      </c>
      <c r="G84" s="3">
        <v>51027082</v>
      </c>
      <c r="H84" s="3">
        <v>51027082</v>
      </c>
      <c r="I84" s="3">
        <v>14014230</v>
      </c>
      <c r="J84" s="3">
        <v>20717286</v>
      </c>
      <c r="K84" s="3">
        <v>23840287</v>
      </c>
    </row>
    <row r="85" spans="1:11" ht="12.75" hidden="1">
      <c r="A85" s="1" t="s">
        <v>74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" customHeight="1">
      <c r="A1" s="109" t="s">
        <v>102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9</v>
      </c>
      <c r="D3" s="15" t="s">
        <v>9</v>
      </c>
      <c r="E3" s="13" t="s">
        <v>10</v>
      </c>
      <c r="F3" s="14" t="s">
        <v>11</v>
      </c>
      <c r="G3" s="15" t="s">
        <v>12</v>
      </c>
      <c r="H3" s="16" t="s">
        <v>13</v>
      </c>
      <c r="I3" s="13" t="s">
        <v>14</v>
      </c>
      <c r="J3" s="14" t="s">
        <v>15</v>
      </c>
      <c r="K3" s="15" t="s">
        <v>16</v>
      </c>
    </row>
    <row r="4" spans="1:11" ht="13.5">
      <c r="A4" s="17" t="s">
        <v>17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18</v>
      </c>
      <c r="B5" s="6">
        <v>31402256</v>
      </c>
      <c r="C5" s="6">
        <v>4655641</v>
      </c>
      <c r="D5" s="23">
        <v>0</v>
      </c>
      <c r="E5" s="24">
        <v>0</v>
      </c>
      <c r="F5" s="6">
        <v>0</v>
      </c>
      <c r="G5" s="25">
        <v>0</v>
      </c>
      <c r="H5" s="26">
        <v>0</v>
      </c>
      <c r="I5" s="24">
        <v>68894815</v>
      </c>
      <c r="J5" s="6">
        <v>72063976</v>
      </c>
      <c r="K5" s="25">
        <v>75378919</v>
      </c>
    </row>
    <row r="6" spans="1:11" ht="13.5">
      <c r="A6" s="22" t="s">
        <v>19</v>
      </c>
      <c r="B6" s="6">
        <v>44507885</v>
      </c>
      <c r="C6" s="6">
        <v>12293581</v>
      </c>
      <c r="D6" s="23">
        <v>0</v>
      </c>
      <c r="E6" s="24">
        <v>0</v>
      </c>
      <c r="F6" s="6">
        <v>0</v>
      </c>
      <c r="G6" s="25">
        <v>0</v>
      </c>
      <c r="H6" s="26">
        <v>0</v>
      </c>
      <c r="I6" s="24">
        <v>56774756</v>
      </c>
      <c r="J6" s="6">
        <v>59655824</v>
      </c>
      <c r="K6" s="25">
        <v>64431312</v>
      </c>
    </row>
    <row r="7" spans="1:11" ht="13.5">
      <c r="A7" s="22" t="s">
        <v>20</v>
      </c>
      <c r="B7" s="6">
        <v>1292521</v>
      </c>
      <c r="C7" s="6">
        <v>472664</v>
      </c>
      <c r="D7" s="23">
        <v>0</v>
      </c>
      <c r="E7" s="24">
        <v>0</v>
      </c>
      <c r="F7" s="6">
        <v>0</v>
      </c>
      <c r="G7" s="25">
        <v>0</v>
      </c>
      <c r="H7" s="26">
        <v>0</v>
      </c>
      <c r="I7" s="24">
        <v>1469310</v>
      </c>
      <c r="J7" s="6">
        <v>1536898</v>
      </c>
      <c r="K7" s="25">
        <v>1607596</v>
      </c>
    </row>
    <row r="8" spans="1:11" ht="13.5">
      <c r="A8" s="22" t="s">
        <v>21</v>
      </c>
      <c r="B8" s="6">
        <v>109613573</v>
      </c>
      <c r="C8" s="6">
        <v>26580188</v>
      </c>
      <c r="D8" s="23">
        <v>0</v>
      </c>
      <c r="E8" s="24">
        <v>0</v>
      </c>
      <c r="F8" s="6">
        <v>0</v>
      </c>
      <c r="G8" s="25">
        <v>0</v>
      </c>
      <c r="H8" s="26">
        <v>0</v>
      </c>
      <c r="I8" s="24">
        <v>157026700</v>
      </c>
      <c r="J8" s="6">
        <v>168223741</v>
      </c>
      <c r="K8" s="25">
        <v>178458770</v>
      </c>
    </row>
    <row r="9" spans="1:11" ht="13.5">
      <c r="A9" s="22" t="s">
        <v>22</v>
      </c>
      <c r="B9" s="6">
        <v>27144119</v>
      </c>
      <c r="C9" s="6">
        <v>629789</v>
      </c>
      <c r="D9" s="23">
        <v>0</v>
      </c>
      <c r="E9" s="24">
        <v>0</v>
      </c>
      <c r="F9" s="6">
        <v>0</v>
      </c>
      <c r="G9" s="25">
        <v>0</v>
      </c>
      <c r="H9" s="26">
        <v>0</v>
      </c>
      <c r="I9" s="24">
        <v>19096009</v>
      </c>
      <c r="J9" s="6">
        <v>19974423</v>
      </c>
      <c r="K9" s="25">
        <v>20893247</v>
      </c>
    </row>
    <row r="10" spans="1:11" ht="25.5">
      <c r="A10" s="27" t="s">
        <v>129</v>
      </c>
      <c r="B10" s="28">
        <f>SUM(B5:B9)</f>
        <v>213960354</v>
      </c>
      <c r="C10" s="29">
        <f aca="true" t="shared" si="0" ref="C10:K10">SUM(C5:C9)</f>
        <v>44631863</v>
      </c>
      <c r="D10" s="30">
        <f t="shared" si="0"/>
        <v>0</v>
      </c>
      <c r="E10" s="28">
        <f t="shared" si="0"/>
        <v>0</v>
      </c>
      <c r="F10" s="29">
        <f t="shared" si="0"/>
        <v>0</v>
      </c>
      <c r="G10" s="31">
        <f t="shared" si="0"/>
        <v>0</v>
      </c>
      <c r="H10" s="32">
        <f t="shared" si="0"/>
        <v>0</v>
      </c>
      <c r="I10" s="28">
        <f t="shared" si="0"/>
        <v>303261590</v>
      </c>
      <c r="J10" s="29">
        <f t="shared" si="0"/>
        <v>321454862</v>
      </c>
      <c r="K10" s="31">
        <f t="shared" si="0"/>
        <v>340769844</v>
      </c>
    </row>
    <row r="11" spans="1:11" ht="13.5">
      <c r="A11" s="22" t="s">
        <v>23</v>
      </c>
      <c r="B11" s="6">
        <v>68404686</v>
      </c>
      <c r="C11" s="6">
        <v>6412454</v>
      </c>
      <c r="D11" s="23">
        <v>0</v>
      </c>
      <c r="E11" s="24">
        <v>0</v>
      </c>
      <c r="F11" s="6">
        <v>0</v>
      </c>
      <c r="G11" s="25">
        <v>0</v>
      </c>
      <c r="H11" s="26">
        <v>0</v>
      </c>
      <c r="I11" s="24">
        <v>99743976</v>
      </c>
      <c r="J11" s="6">
        <v>105190099</v>
      </c>
      <c r="K11" s="25">
        <v>110968470</v>
      </c>
    </row>
    <row r="12" spans="1:11" ht="13.5">
      <c r="A12" s="22" t="s">
        <v>24</v>
      </c>
      <c r="B12" s="6">
        <v>8264176</v>
      </c>
      <c r="C12" s="6">
        <v>28043</v>
      </c>
      <c r="D12" s="23">
        <v>0</v>
      </c>
      <c r="E12" s="24">
        <v>0</v>
      </c>
      <c r="F12" s="6">
        <v>0</v>
      </c>
      <c r="G12" s="25">
        <v>0</v>
      </c>
      <c r="H12" s="26">
        <v>0</v>
      </c>
      <c r="I12" s="24">
        <v>10461916</v>
      </c>
      <c r="J12" s="6">
        <v>10943163</v>
      </c>
      <c r="K12" s="25">
        <v>11446554</v>
      </c>
    </row>
    <row r="13" spans="1:11" ht="13.5">
      <c r="A13" s="22" t="s">
        <v>130</v>
      </c>
      <c r="B13" s="6">
        <v>11372718</v>
      </c>
      <c r="C13" s="6">
        <v>1008381</v>
      </c>
      <c r="D13" s="23">
        <v>0</v>
      </c>
      <c r="E13" s="24">
        <v>0</v>
      </c>
      <c r="F13" s="6">
        <v>0</v>
      </c>
      <c r="G13" s="25">
        <v>0</v>
      </c>
      <c r="H13" s="26">
        <v>0</v>
      </c>
      <c r="I13" s="24">
        <v>14400100</v>
      </c>
      <c r="J13" s="6">
        <v>15062505</v>
      </c>
      <c r="K13" s="25">
        <v>15755380</v>
      </c>
    </row>
    <row r="14" spans="1:11" ht="13.5">
      <c r="A14" s="22" t="s">
        <v>25</v>
      </c>
      <c r="B14" s="6">
        <v>887541</v>
      </c>
      <c r="C14" s="6">
        <v>31993</v>
      </c>
      <c r="D14" s="23">
        <v>0</v>
      </c>
      <c r="E14" s="24">
        <v>0</v>
      </c>
      <c r="F14" s="6">
        <v>0</v>
      </c>
      <c r="G14" s="25">
        <v>0</v>
      </c>
      <c r="H14" s="26">
        <v>0</v>
      </c>
      <c r="I14" s="24">
        <v>2080268</v>
      </c>
      <c r="J14" s="6">
        <v>2175960</v>
      </c>
      <c r="K14" s="25">
        <v>2276054</v>
      </c>
    </row>
    <row r="15" spans="1:11" ht="13.5">
      <c r="A15" s="22" t="s">
        <v>26</v>
      </c>
      <c r="B15" s="6">
        <v>30827119</v>
      </c>
      <c r="C15" s="6">
        <v>2144950</v>
      </c>
      <c r="D15" s="23">
        <v>0</v>
      </c>
      <c r="E15" s="24">
        <v>0</v>
      </c>
      <c r="F15" s="6">
        <v>0</v>
      </c>
      <c r="G15" s="25">
        <v>0</v>
      </c>
      <c r="H15" s="26">
        <v>0</v>
      </c>
      <c r="I15" s="24">
        <v>53862079</v>
      </c>
      <c r="J15" s="6">
        <v>57158863</v>
      </c>
      <c r="K15" s="25">
        <v>60725094</v>
      </c>
    </row>
    <row r="16" spans="1:11" ht="13.5">
      <c r="A16" s="22" t="s">
        <v>21</v>
      </c>
      <c r="B16" s="6">
        <v>0</v>
      </c>
      <c r="C16" s="6">
        <v>127341</v>
      </c>
      <c r="D16" s="23">
        <v>0</v>
      </c>
      <c r="E16" s="24">
        <v>0</v>
      </c>
      <c r="F16" s="6">
        <v>0</v>
      </c>
      <c r="G16" s="25">
        <v>0</v>
      </c>
      <c r="H16" s="26">
        <v>0</v>
      </c>
      <c r="I16" s="24">
        <v>3034550</v>
      </c>
      <c r="J16" s="6">
        <v>1246101</v>
      </c>
      <c r="K16" s="25">
        <v>1131919</v>
      </c>
    </row>
    <row r="17" spans="1:11" ht="13.5">
      <c r="A17" s="22" t="s">
        <v>27</v>
      </c>
      <c r="B17" s="6">
        <v>89549282</v>
      </c>
      <c r="C17" s="6">
        <v>4924299</v>
      </c>
      <c r="D17" s="23">
        <v>0</v>
      </c>
      <c r="E17" s="24">
        <v>0</v>
      </c>
      <c r="F17" s="6">
        <v>0</v>
      </c>
      <c r="G17" s="25">
        <v>0</v>
      </c>
      <c r="H17" s="26">
        <v>0</v>
      </c>
      <c r="I17" s="24">
        <v>98549851</v>
      </c>
      <c r="J17" s="6">
        <v>99575684</v>
      </c>
      <c r="K17" s="25">
        <v>101206266</v>
      </c>
    </row>
    <row r="18" spans="1:11" ht="13.5">
      <c r="A18" s="33" t="s">
        <v>28</v>
      </c>
      <c r="B18" s="34">
        <f>SUM(B11:B17)</f>
        <v>209305522</v>
      </c>
      <c r="C18" s="35">
        <f aca="true" t="shared" si="1" ref="C18:K18">SUM(C11:C17)</f>
        <v>14677461</v>
      </c>
      <c r="D18" s="36">
        <f t="shared" si="1"/>
        <v>0</v>
      </c>
      <c r="E18" s="34">
        <f t="shared" si="1"/>
        <v>0</v>
      </c>
      <c r="F18" s="35">
        <f t="shared" si="1"/>
        <v>0</v>
      </c>
      <c r="G18" s="37">
        <f t="shared" si="1"/>
        <v>0</v>
      </c>
      <c r="H18" s="38">
        <f t="shared" si="1"/>
        <v>0</v>
      </c>
      <c r="I18" s="34">
        <f t="shared" si="1"/>
        <v>282132740</v>
      </c>
      <c r="J18" s="35">
        <f t="shared" si="1"/>
        <v>291352375</v>
      </c>
      <c r="K18" s="37">
        <f t="shared" si="1"/>
        <v>303509737</v>
      </c>
    </row>
    <row r="19" spans="1:11" ht="13.5">
      <c r="A19" s="33" t="s">
        <v>29</v>
      </c>
      <c r="B19" s="39">
        <f>+B10-B18</f>
        <v>4654832</v>
      </c>
      <c r="C19" s="40">
        <f aca="true" t="shared" si="2" ref="C19:K19">+C10-C18</f>
        <v>29954402</v>
      </c>
      <c r="D19" s="41">
        <f t="shared" si="2"/>
        <v>0</v>
      </c>
      <c r="E19" s="39">
        <f t="shared" si="2"/>
        <v>0</v>
      </c>
      <c r="F19" s="40">
        <f t="shared" si="2"/>
        <v>0</v>
      </c>
      <c r="G19" s="42">
        <f t="shared" si="2"/>
        <v>0</v>
      </c>
      <c r="H19" s="43">
        <f t="shared" si="2"/>
        <v>0</v>
      </c>
      <c r="I19" s="39">
        <f t="shared" si="2"/>
        <v>21128850</v>
      </c>
      <c r="J19" s="40">
        <f t="shared" si="2"/>
        <v>30102487</v>
      </c>
      <c r="K19" s="42">
        <f t="shared" si="2"/>
        <v>37260107</v>
      </c>
    </row>
    <row r="20" spans="1:11" ht="25.5">
      <c r="A20" s="44" t="s">
        <v>30</v>
      </c>
      <c r="B20" s="45">
        <v>59811502</v>
      </c>
      <c r="C20" s="46">
        <v>15792931</v>
      </c>
      <c r="D20" s="47">
        <v>0</v>
      </c>
      <c r="E20" s="45">
        <v>0</v>
      </c>
      <c r="F20" s="46">
        <v>0</v>
      </c>
      <c r="G20" s="48">
        <v>0</v>
      </c>
      <c r="H20" s="49">
        <v>0</v>
      </c>
      <c r="I20" s="45">
        <v>26727300</v>
      </c>
      <c r="J20" s="46">
        <v>28786900</v>
      </c>
      <c r="K20" s="48">
        <v>30294550</v>
      </c>
    </row>
    <row r="21" spans="1:11" ht="63.75">
      <c r="A21" s="50" t="s">
        <v>131</v>
      </c>
      <c r="B21" s="51">
        <v>0</v>
      </c>
      <c r="C21" s="52">
        <v>0</v>
      </c>
      <c r="D21" s="53">
        <v>0</v>
      </c>
      <c r="E21" s="51">
        <v>0</v>
      </c>
      <c r="F21" s="52">
        <v>0</v>
      </c>
      <c r="G21" s="54">
        <v>0</v>
      </c>
      <c r="H21" s="55">
        <v>0</v>
      </c>
      <c r="I21" s="51">
        <v>0</v>
      </c>
      <c r="J21" s="52">
        <v>0</v>
      </c>
      <c r="K21" s="54">
        <v>0</v>
      </c>
    </row>
    <row r="22" spans="1:11" ht="25.5">
      <c r="A22" s="56" t="s">
        <v>132</v>
      </c>
      <c r="B22" s="57">
        <f>SUM(B19:B21)</f>
        <v>64466334</v>
      </c>
      <c r="C22" s="58">
        <f aca="true" t="shared" si="3" ref="C22:K22">SUM(C19:C21)</f>
        <v>45747333</v>
      </c>
      <c r="D22" s="59">
        <f t="shared" si="3"/>
        <v>0</v>
      </c>
      <c r="E22" s="57">
        <f t="shared" si="3"/>
        <v>0</v>
      </c>
      <c r="F22" s="58">
        <f t="shared" si="3"/>
        <v>0</v>
      </c>
      <c r="G22" s="60">
        <f t="shared" si="3"/>
        <v>0</v>
      </c>
      <c r="H22" s="61">
        <f t="shared" si="3"/>
        <v>0</v>
      </c>
      <c r="I22" s="57">
        <f t="shared" si="3"/>
        <v>47856150</v>
      </c>
      <c r="J22" s="58">
        <f t="shared" si="3"/>
        <v>58889387</v>
      </c>
      <c r="K22" s="60">
        <f t="shared" si="3"/>
        <v>67554657</v>
      </c>
    </row>
    <row r="23" spans="1:11" ht="13.5">
      <c r="A23" s="50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62" t="s">
        <v>32</v>
      </c>
      <c r="B24" s="39">
        <f>SUM(B22:B23)</f>
        <v>64466334</v>
      </c>
      <c r="C24" s="40">
        <f aca="true" t="shared" si="4" ref="C24:K24">SUM(C22:C23)</f>
        <v>45747333</v>
      </c>
      <c r="D24" s="41">
        <f t="shared" si="4"/>
        <v>0</v>
      </c>
      <c r="E24" s="39">
        <f t="shared" si="4"/>
        <v>0</v>
      </c>
      <c r="F24" s="40">
        <f t="shared" si="4"/>
        <v>0</v>
      </c>
      <c r="G24" s="42">
        <f t="shared" si="4"/>
        <v>0</v>
      </c>
      <c r="H24" s="43">
        <f t="shared" si="4"/>
        <v>0</v>
      </c>
      <c r="I24" s="39">
        <f t="shared" si="4"/>
        <v>47856150</v>
      </c>
      <c r="J24" s="40">
        <f t="shared" si="4"/>
        <v>58889387</v>
      </c>
      <c r="K24" s="42">
        <f t="shared" si="4"/>
        <v>67554657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64" t="s">
        <v>133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3.5">
      <c r="A27" s="33" t="s">
        <v>33</v>
      </c>
      <c r="B27" s="7">
        <v>59908306</v>
      </c>
      <c r="C27" s="7">
        <v>218184</v>
      </c>
      <c r="D27" s="69">
        <v>0</v>
      </c>
      <c r="E27" s="70">
        <v>0</v>
      </c>
      <c r="F27" s="7">
        <v>0</v>
      </c>
      <c r="G27" s="71">
        <v>0</v>
      </c>
      <c r="H27" s="72">
        <v>0</v>
      </c>
      <c r="I27" s="70">
        <v>41911748</v>
      </c>
      <c r="J27" s="7">
        <v>35986151</v>
      </c>
      <c r="K27" s="71">
        <v>27437227</v>
      </c>
    </row>
    <row r="28" spans="1:11" ht="13.5">
      <c r="A28" s="73" t="s">
        <v>34</v>
      </c>
      <c r="B28" s="6">
        <v>59908306</v>
      </c>
      <c r="C28" s="6">
        <v>971028</v>
      </c>
      <c r="D28" s="23">
        <v>0</v>
      </c>
      <c r="E28" s="24">
        <v>0</v>
      </c>
      <c r="F28" s="6">
        <v>0</v>
      </c>
      <c r="G28" s="25">
        <v>0</v>
      </c>
      <c r="H28" s="26">
        <v>0</v>
      </c>
      <c r="I28" s="24">
        <v>36348938</v>
      </c>
      <c r="J28" s="6">
        <v>35986151</v>
      </c>
      <c r="K28" s="25">
        <v>27437227</v>
      </c>
    </row>
    <row r="29" spans="1:11" ht="13.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3.5">
      <c r="A30" s="22" t="s">
        <v>35</v>
      </c>
      <c r="B30" s="6">
        <v>0</v>
      </c>
      <c r="C30" s="6">
        <v>1139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4800000</v>
      </c>
      <c r="J30" s="6">
        <v>0</v>
      </c>
      <c r="K30" s="25">
        <v>0</v>
      </c>
    </row>
    <row r="31" spans="1:11" ht="13.5">
      <c r="A31" s="22" t="s">
        <v>36</v>
      </c>
      <c r="B31" s="6">
        <v>0</v>
      </c>
      <c r="C31" s="6">
        <v>0</v>
      </c>
      <c r="D31" s="23">
        <v>0</v>
      </c>
      <c r="E31" s="24">
        <v>0</v>
      </c>
      <c r="F31" s="6">
        <v>0</v>
      </c>
      <c r="G31" s="25">
        <v>0</v>
      </c>
      <c r="H31" s="26">
        <v>0</v>
      </c>
      <c r="I31" s="24">
        <v>762810</v>
      </c>
      <c r="J31" s="6">
        <v>0</v>
      </c>
      <c r="K31" s="25">
        <v>0</v>
      </c>
    </row>
    <row r="32" spans="1:11" ht="13.5">
      <c r="A32" s="33" t="s">
        <v>37</v>
      </c>
      <c r="B32" s="7">
        <f>SUM(B28:B31)</f>
        <v>59908306</v>
      </c>
      <c r="C32" s="7">
        <f aca="true" t="shared" si="5" ref="C32:K32">SUM(C28:C31)</f>
        <v>972167</v>
      </c>
      <c r="D32" s="69">
        <f t="shared" si="5"/>
        <v>0</v>
      </c>
      <c r="E32" s="70">
        <f t="shared" si="5"/>
        <v>0</v>
      </c>
      <c r="F32" s="7">
        <f t="shared" si="5"/>
        <v>0</v>
      </c>
      <c r="G32" s="71">
        <f t="shared" si="5"/>
        <v>0</v>
      </c>
      <c r="H32" s="72">
        <f t="shared" si="5"/>
        <v>0</v>
      </c>
      <c r="I32" s="70">
        <f t="shared" si="5"/>
        <v>41911748</v>
      </c>
      <c r="J32" s="7">
        <f t="shared" si="5"/>
        <v>35986151</v>
      </c>
      <c r="K32" s="71">
        <f t="shared" si="5"/>
        <v>27437227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3.5">
      <c r="A34" s="64" t="s">
        <v>38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3.5">
      <c r="A35" s="22" t="s">
        <v>39</v>
      </c>
      <c r="B35" s="6">
        <v>82934866</v>
      </c>
      <c r="C35" s="6">
        <v>25227130</v>
      </c>
      <c r="D35" s="23">
        <v>0</v>
      </c>
      <c r="E35" s="24">
        <v>0</v>
      </c>
      <c r="F35" s="6">
        <v>0</v>
      </c>
      <c r="G35" s="25">
        <v>0</v>
      </c>
      <c r="H35" s="26">
        <v>0</v>
      </c>
      <c r="I35" s="24">
        <v>121586288</v>
      </c>
      <c r="J35" s="6">
        <v>129939829</v>
      </c>
      <c r="K35" s="25">
        <v>138738092</v>
      </c>
    </row>
    <row r="36" spans="1:11" ht="13.5">
      <c r="A36" s="22" t="s">
        <v>40</v>
      </c>
      <c r="B36" s="6">
        <v>434019396</v>
      </c>
      <c r="C36" s="6">
        <v>2941169</v>
      </c>
      <c r="D36" s="23">
        <v>0</v>
      </c>
      <c r="E36" s="24">
        <v>0</v>
      </c>
      <c r="F36" s="6">
        <v>0</v>
      </c>
      <c r="G36" s="25">
        <v>0</v>
      </c>
      <c r="H36" s="26">
        <v>0</v>
      </c>
      <c r="I36" s="24">
        <v>564770133</v>
      </c>
      <c r="J36" s="6">
        <v>589797981</v>
      </c>
      <c r="K36" s="25">
        <v>607409395</v>
      </c>
    </row>
    <row r="37" spans="1:11" ht="13.5">
      <c r="A37" s="22" t="s">
        <v>41</v>
      </c>
      <c r="B37" s="6">
        <v>49421752</v>
      </c>
      <c r="C37" s="6">
        <v>-17579838</v>
      </c>
      <c r="D37" s="23">
        <v>0</v>
      </c>
      <c r="E37" s="24">
        <v>0</v>
      </c>
      <c r="F37" s="6">
        <v>0</v>
      </c>
      <c r="G37" s="25">
        <v>0</v>
      </c>
      <c r="H37" s="26">
        <v>0</v>
      </c>
      <c r="I37" s="24">
        <v>95641402</v>
      </c>
      <c r="J37" s="6">
        <v>58610507</v>
      </c>
      <c r="K37" s="25">
        <v>22326941</v>
      </c>
    </row>
    <row r="38" spans="1:11" ht="13.5">
      <c r="A38" s="22" t="s">
        <v>42</v>
      </c>
      <c r="B38" s="6">
        <v>16043638</v>
      </c>
      <c r="C38" s="6">
        <v>0</v>
      </c>
      <c r="D38" s="23">
        <v>0</v>
      </c>
      <c r="E38" s="24">
        <v>0</v>
      </c>
      <c r="F38" s="6">
        <v>0</v>
      </c>
      <c r="G38" s="25">
        <v>0</v>
      </c>
      <c r="H38" s="26">
        <v>0</v>
      </c>
      <c r="I38" s="24">
        <v>16693978</v>
      </c>
      <c r="J38" s="6">
        <v>18638599</v>
      </c>
      <c r="K38" s="25">
        <v>15211476</v>
      </c>
    </row>
    <row r="39" spans="1:11" ht="13.5">
      <c r="A39" s="22" t="s">
        <v>43</v>
      </c>
      <c r="B39" s="6">
        <v>451488872</v>
      </c>
      <c r="C39" s="6">
        <v>804</v>
      </c>
      <c r="D39" s="23">
        <v>0</v>
      </c>
      <c r="E39" s="24">
        <v>0</v>
      </c>
      <c r="F39" s="6">
        <v>0</v>
      </c>
      <c r="G39" s="25">
        <v>0</v>
      </c>
      <c r="H39" s="26">
        <v>0</v>
      </c>
      <c r="I39" s="24">
        <v>526164891</v>
      </c>
      <c r="J39" s="6">
        <v>583599317</v>
      </c>
      <c r="K39" s="25">
        <v>641054413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64" t="s">
        <v>44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3.5">
      <c r="A42" s="22" t="s">
        <v>45</v>
      </c>
      <c r="B42" s="6">
        <v>59498719</v>
      </c>
      <c r="C42" s="6">
        <v>0</v>
      </c>
      <c r="D42" s="23">
        <v>0</v>
      </c>
      <c r="E42" s="24">
        <v>0</v>
      </c>
      <c r="F42" s="6">
        <v>0</v>
      </c>
      <c r="G42" s="25">
        <v>0</v>
      </c>
      <c r="H42" s="26">
        <v>0</v>
      </c>
      <c r="I42" s="24">
        <v>372586477</v>
      </c>
      <c r="J42" s="6">
        <v>360319239</v>
      </c>
      <c r="K42" s="25">
        <v>339795790</v>
      </c>
    </row>
    <row r="43" spans="1:11" ht="13.5">
      <c r="A43" s="22" t="s">
        <v>46</v>
      </c>
      <c r="B43" s="6">
        <v>-59908306</v>
      </c>
      <c r="C43" s="6">
        <v>0</v>
      </c>
      <c r="D43" s="23">
        <v>0</v>
      </c>
      <c r="E43" s="24">
        <v>0</v>
      </c>
      <c r="F43" s="6">
        <v>0</v>
      </c>
      <c r="G43" s="25">
        <v>0</v>
      </c>
      <c r="H43" s="26">
        <v>0</v>
      </c>
      <c r="I43" s="24">
        <v>83121208</v>
      </c>
      <c r="J43" s="6">
        <v>45955604</v>
      </c>
      <c r="K43" s="25">
        <v>8000000</v>
      </c>
    </row>
    <row r="44" spans="1:11" ht="13.5">
      <c r="A44" s="22" t="s">
        <v>47</v>
      </c>
      <c r="B44" s="6">
        <v>-7760749</v>
      </c>
      <c r="C44" s="6">
        <v>-397262</v>
      </c>
      <c r="D44" s="23">
        <v>0</v>
      </c>
      <c r="E44" s="24">
        <v>0</v>
      </c>
      <c r="F44" s="6">
        <v>0</v>
      </c>
      <c r="G44" s="25">
        <v>0</v>
      </c>
      <c r="H44" s="26">
        <v>0</v>
      </c>
      <c r="I44" s="24">
        <v>4800000</v>
      </c>
      <c r="J44" s="6">
        <v>0</v>
      </c>
      <c r="K44" s="25">
        <v>0</v>
      </c>
    </row>
    <row r="45" spans="1:11" ht="13.5">
      <c r="A45" s="33" t="s">
        <v>48</v>
      </c>
      <c r="B45" s="7">
        <v>1603863</v>
      </c>
      <c r="C45" s="7">
        <v>22001992</v>
      </c>
      <c r="D45" s="69">
        <v>0</v>
      </c>
      <c r="E45" s="70">
        <v>0</v>
      </c>
      <c r="F45" s="7">
        <v>0</v>
      </c>
      <c r="G45" s="71">
        <v>0</v>
      </c>
      <c r="H45" s="72">
        <v>0</v>
      </c>
      <c r="I45" s="70">
        <v>464739867</v>
      </c>
      <c r="J45" s="7">
        <v>416514255</v>
      </c>
      <c r="K45" s="71">
        <v>352271797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64" t="s">
        <v>49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3.5">
      <c r="A48" s="22" t="s">
        <v>50</v>
      </c>
      <c r="B48" s="6">
        <v>1603862</v>
      </c>
      <c r="C48" s="6">
        <v>25227130</v>
      </c>
      <c r="D48" s="23">
        <v>0</v>
      </c>
      <c r="E48" s="24">
        <v>0</v>
      </c>
      <c r="F48" s="6">
        <v>0</v>
      </c>
      <c r="G48" s="25">
        <v>0</v>
      </c>
      <c r="H48" s="26">
        <v>0</v>
      </c>
      <c r="I48" s="24">
        <v>15041888</v>
      </c>
      <c r="J48" s="6">
        <v>16734445</v>
      </c>
      <c r="K48" s="25">
        <v>18717238</v>
      </c>
    </row>
    <row r="49" spans="1:11" ht="13.5">
      <c r="A49" s="22" t="s">
        <v>51</v>
      </c>
      <c r="B49" s="6">
        <f>+B75</f>
        <v>-17199545.388137043</v>
      </c>
      <c r="C49" s="6">
        <f aca="true" t="shared" si="6" ref="C49:K49">+C75</f>
        <v>-15939520</v>
      </c>
      <c r="D49" s="23">
        <f t="shared" si="6"/>
        <v>0</v>
      </c>
      <c r="E49" s="24">
        <f t="shared" si="6"/>
        <v>0</v>
      </c>
      <c r="F49" s="6">
        <f t="shared" si="6"/>
        <v>0</v>
      </c>
      <c r="G49" s="25">
        <f t="shared" si="6"/>
        <v>0</v>
      </c>
      <c r="H49" s="26">
        <f t="shared" si="6"/>
        <v>0</v>
      </c>
      <c r="I49" s="24">
        <f t="shared" si="6"/>
        <v>3747073.960135147</v>
      </c>
      <c r="J49" s="6">
        <f t="shared" si="6"/>
        <v>-41513134.7878287</v>
      </c>
      <c r="K49" s="25">
        <f t="shared" si="6"/>
        <v>-86112084.2524892</v>
      </c>
    </row>
    <row r="50" spans="1:11" ht="13.5">
      <c r="A50" s="33" t="s">
        <v>52</v>
      </c>
      <c r="B50" s="7">
        <f>+B48-B49</f>
        <v>18803407.388137043</v>
      </c>
      <c r="C50" s="7">
        <f aca="true" t="shared" si="7" ref="C50:K50">+C48-C49</f>
        <v>41166650</v>
      </c>
      <c r="D50" s="69">
        <f t="shared" si="7"/>
        <v>0</v>
      </c>
      <c r="E50" s="70">
        <f t="shared" si="7"/>
        <v>0</v>
      </c>
      <c r="F50" s="7">
        <f t="shared" si="7"/>
        <v>0</v>
      </c>
      <c r="G50" s="71">
        <f t="shared" si="7"/>
        <v>0</v>
      </c>
      <c r="H50" s="72">
        <f t="shared" si="7"/>
        <v>0</v>
      </c>
      <c r="I50" s="70">
        <f t="shared" si="7"/>
        <v>11294814.039864853</v>
      </c>
      <c r="J50" s="7">
        <f t="shared" si="7"/>
        <v>58247579.7878287</v>
      </c>
      <c r="K50" s="71">
        <f t="shared" si="7"/>
        <v>104829322.2524892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3.5">
      <c r="A52" s="64" t="s">
        <v>53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54</v>
      </c>
      <c r="B53" s="6">
        <v>420555171</v>
      </c>
      <c r="C53" s="6">
        <v>1970141</v>
      </c>
      <c r="D53" s="23">
        <v>0</v>
      </c>
      <c r="E53" s="24">
        <v>0</v>
      </c>
      <c r="F53" s="6">
        <v>0</v>
      </c>
      <c r="G53" s="25">
        <v>0</v>
      </c>
      <c r="H53" s="26">
        <v>0</v>
      </c>
      <c r="I53" s="24">
        <v>532106195</v>
      </c>
      <c r="J53" s="6">
        <v>555011830</v>
      </c>
      <c r="K53" s="25">
        <v>579972168</v>
      </c>
    </row>
    <row r="54" spans="1:11" ht="13.5">
      <c r="A54" s="22" t="s">
        <v>55</v>
      </c>
      <c r="B54" s="6">
        <v>11372718</v>
      </c>
      <c r="C54" s="6">
        <v>0</v>
      </c>
      <c r="D54" s="23">
        <v>0</v>
      </c>
      <c r="E54" s="24">
        <v>0</v>
      </c>
      <c r="F54" s="6">
        <v>0</v>
      </c>
      <c r="G54" s="25">
        <v>0</v>
      </c>
      <c r="H54" s="26">
        <v>0</v>
      </c>
      <c r="I54" s="24">
        <v>14400100</v>
      </c>
      <c r="J54" s="6">
        <v>15062505</v>
      </c>
      <c r="K54" s="25">
        <v>15755380</v>
      </c>
    </row>
    <row r="55" spans="1:11" ht="13.5">
      <c r="A55" s="22" t="s">
        <v>56</v>
      </c>
      <c r="B55" s="6">
        <v>0</v>
      </c>
      <c r="C55" s="6">
        <v>0</v>
      </c>
      <c r="D55" s="23">
        <v>0</v>
      </c>
      <c r="E55" s="24">
        <v>0</v>
      </c>
      <c r="F55" s="6">
        <v>0</v>
      </c>
      <c r="G55" s="25">
        <v>0</v>
      </c>
      <c r="H55" s="26">
        <v>0</v>
      </c>
      <c r="I55" s="24">
        <v>28181086</v>
      </c>
      <c r="J55" s="6">
        <v>21530675</v>
      </c>
      <c r="K55" s="25">
        <v>24183888</v>
      </c>
    </row>
    <row r="56" spans="1:11" ht="13.5">
      <c r="A56" s="22" t="s">
        <v>57</v>
      </c>
      <c r="B56" s="6">
        <v>0</v>
      </c>
      <c r="C56" s="6">
        <v>1686567</v>
      </c>
      <c r="D56" s="23">
        <v>0</v>
      </c>
      <c r="E56" s="24">
        <v>0</v>
      </c>
      <c r="F56" s="6">
        <v>0</v>
      </c>
      <c r="G56" s="25">
        <v>0</v>
      </c>
      <c r="H56" s="26">
        <v>0</v>
      </c>
      <c r="I56" s="24">
        <v>3375850</v>
      </c>
      <c r="J56" s="6">
        <v>3531137</v>
      </c>
      <c r="K56" s="25">
        <v>3693571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3.5">
      <c r="A58" s="64" t="s">
        <v>58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3.5">
      <c r="A59" s="90" t="s">
        <v>59</v>
      </c>
      <c r="B59" s="6">
        <v>0</v>
      </c>
      <c r="C59" s="6">
        <v>0</v>
      </c>
      <c r="D59" s="23">
        <v>0</v>
      </c>
      <c r="E59" s="24">
        <v>0</v>
      </c>
      <c r="F59" s="6">
        <v>0</v>
      </c>
      <c r="G59" s="25">
        <v>0</v>
      </c>
      <c r="H59" s="26">
        <v>0</v>
      </c>
      <c r="I59" s="24">
        <v>0</v>
      </c>
      <c r="J59" s="6">
        <v>0</v>
      </c>
      <c r="K59" s="25">
        <v>0</v>
      </c>
    </row>
    <row r="60" spans="1:11" ht="13.5">
      <c r="A60" s="90" t="s">
        <v>60</v>
      </c>
      <c r="B60" s="6">
        <v>0</v>
      </c>
      <c r="C60" s="6">
        <v>0</v>
      </c>
      <c r="D60" s="23">
        <v>0</v>
      </c>
      <c r="E60" s="24">
        <v>0</v>
      </c>
      <c r="F60" s="6">
        <v>0</v>
      </c>
      <c r="G60" s="25">
        <v>0</v>
      </c>
      <c r="H60" s="26">
        <v>0</v>
      </c>
      <c r="I60" s="24">
        <v>0</v>
      </c>
      <c r="J60" s="6">
        <v>0</v>
      </c>
      <c r="K60" s="25">
        <v>0</v>
      </c>
    </row>
    <row r="61" spans="1:11" ht="13.5">
      <c r="A61" s="91" t="s">
        <v>61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3.5">
      <c r="A62" s="96" t="s">
        <v>62</v>
      </c>
      <c r="B62" s="97">
        <v>0</v>
      </c>
      <c r="C62" s="98">
        <v>0</v>
      </c>
      <c r="D62" s="99">
        <v>0</v>
      </c>
      <c r="E62" s="97">
        <v>0</v>
      </c>
      <c r="F62" s="98">
        <v>0</v>
      </c>
      <c r="G62" s="99">
        <v>0</v>
      </c>
      <c r="H62" s="100">
        <v>0</v>
      </c>
      <c r="I62" s="97">
        <v>0</v>
      </c>
      <c r="J62" s="98">
        <v>0</v>
      </c>
      <c r="K62" s="99">
        <v>0</v>
      </c>
    </row>
    <row r="63" spans="1:11" ht="13.5">
      <c r="A63" s="96" t="s">
        <v>63</v>
      </c>
      <c r="B63" s="97">
        <v>0</v>
      </c>
      <c r="C63" s="98">
        <v>0</v>
      </c>
      <c r="D63" s="99">
        <v>0</v>
      </c>
      <c r="E63" s="97">
        <v>0</v>
      </c>
      <c r="F63" s="98">
        <v>0</v>
      </c>
      <c r="G63" s="99">
        <v>0</v>
      </c>
      <c r="H63" s="100">
        <v>0</v>
      </c>
      <c r="I63" s="97">
        <v>0</v>
      </c>
      <c r="J63" s="98">
        <v>0</v>
      </c>
      <c r="K63" s="99">
        <v>0</v>
      </c>
    </row>
    <row r="64" spans="1:11" ht="13.5">
      <c r="A64" s="96" t="s">
        <v>64</v>
      </c>
      <c r="B64" s="97">
        <v>0</v>
      </c>
      <c r="C64" s="98">
        <v>0</v>
      </c>
      <c r="D64" s="99">
        <v>0</v>
      </c>
      <c r="E64" s="97">
        <v>0</v>
      </c>
      <c r="F64" s="98">
        <v>0</v>
      </c>
      <c r="G64" s="99">
        <v>0</v>
      </c>
      <c r="H64" s="100">
        <v>0</v>
      </c>
      <c r="I64" s="97">
        <v>0</v>
      </c>
      <c r="J64" s="98">
        <v>0</v>
      </c>
      <c r="K64" s="99">
        <v>0</v>
      </c>
    </row>
    <row r="65" spans="1:11" ht="13.5">
      <c r="A65" s="96" t="s">
        <v>65</v>
      </c>
      <c r="B65" s="97">
        <v>0</v>
      </c>
      <c r="C65" s="98">
        <v>0</v>
      </c>
      <c r="D65" s="99">
        <v>0</v>
      </c>
      <c r="E65" s="97">
        <v>0</v>
      </c>
      <c r="F65" s="98">
        <v>0</v>
      </c>
      <c r="G65" s="99">
        <v>0</v>
      </c>
      <c r="H65" s="100">
        <v>0</v>
      </c>
      <c r="I65" s="97">
        <v>0</v>
      </c>
      <c r="J65" s="98">
        <v>0</v>
      </c>
      <c r="K65" s="99">
        <v>0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3.5">
      <c r="A67" s="105"/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3.5">
      <c r="A68" s="107"/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3.5">
      <c r="A69" s="108"/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3.5" hidden="1">
      <c r="A70" s="4" t="s">
        <v>134</v>
      </c>
      <c r="B70" s="5">
        <f>IF(ISERROR(B71/B72),0,(B71/B72))</f>
        <v>0.6841995752091914</v>
      </c>
      <c r="C70" s="5">
        <f aca="true" t="shared" si="8" ref="C70:K70">IF(ISERROR(C71/C72),0,(C71/C72))</f>
        <v>0</v>
      </c>
      <c r="D70" s="5">
        <f t="shared" si="8"/>
        <v>0</v>
      </c>
      <c r="E70" s="5">
        <f t="shared" si="8"/>
        <v>0</v>
      </c>
      <c r="F70" s="5">
        <f t="shared" si="8"/>
        <v>0</v>
      </c>
      <c r="G70" s="5">
        <f t="shared" si="8"/>
        <v>0</v>
      </c>
      <c r="H70" s="5">
        <f t="shared" si="8"/>
        <v>0</v>
      </c>
      <c r="I70" s="5">
        <f t="shared" si="8"/>
        <v>0.7965773897066843</v>
      </c>
      <c r="J70" s="5">
        <f t="shared" si="8"/>
        <v>0.8124851799259715</v>
      </c>
      <c r="K70" s="5">
        <f t="shared" si="8"/>
        <v>0.8341307107553925</v>
      </c>
    </row>
    <row r="71" spans="1:11" ht="12.75" hidden="1">
      <c r="A71" s="2" t="s">
        <v>135</v>
      </c>
      <c r="B71" s="2">
        <f>+B83</f>
        <v>54917868</v>
      </c>
      <c r="C71" s="2">
        <f aca="true" t="shared" si="9" ref="C71:K71">+C83</f>
        <v>0</v>
      </c>
      <c r="D71" s="2">
        <f t="shared" si="9"/>
        <v>0</v>
      </c>
      <c r="E71" s="2">
        <f t="shared" si="9"/>
        <v>0</v>
      </c>
      <c r="F71" s="2">
        <f t="shared" si="9"/>
        <v>0</v>
      </c>
      <c r="G71" s="2">
        <f t="shared" si="9"/>
        <v>0</v>
      </c>
      <c r="H71" s="2">
        <f t="shared" si="9"/>
        <v>0</v>
      </c>
      <c r="I71" s="2">
        <f t="shared" si="9"/>
        <v>105711269</v>
      </c>
      <c r="J71" s="2">
        <f t="shared" si="9"/>
        <v>113001075</v>
      </c>
      <c r="K71" s="2">
        <f t="shared" si="9"/>
        <v>123042471</v>
      </c>
    </row>
    <row r="72" spans="1:11" ht="12.75" hidden="1">
      <c r="A72" s="2" t="s">
        <v>136</v>
      </c>
      <c r="B72" s="2">
        <f>+B77</f>
        <v>80265861</v>
      </c>
      <c r="C72" s="2">
        <f aca="true" t="shared" si="10" ref="C72:K72">+C77</f>
        <v>17579011</v>
      </c>
      <c r="D72" s="2">
        <f t="shared" si="10"/>
        <v>0</v>
      </c>
      <c r="E72" s="2">
        <f t="shared" si="10"/>
        <v>0</v>
      </c>
      <c r="F72" s="2">
        <f t="shared" si="10"/>
        <v>0</v>
      </c>
      <c r="G72" s="2">
        <f t="shared" si="10"/>
        <v>0</v>
      </c>
      <c r="H72" s="2">
        <f t="shared" si="10"/>
        <v>0</v>
      </c>
      <c r="I72" s="2">
        <f t="shared" si="10"/>
        <v>132706841</v>
      </c>
      <c r="J72" s="2">
        <f t="shared" si="10"/>
        <v>139080783</v>
      </c>
      <c r="K72" s="2">
        <f t="shared" si="10"/>
        <v>147509820</v>
      </c>
    </row>
    <row r="73" spans="1:11" ht="12.75" hidden="1">
      <c r="A73" s="2" t="s">
        <v>137</v>
      </c>
      <c r="B73" s="2">
        <f>+B74</f>
        <v>-67775836.66666666</v>
      </c>
      <c r="C73" s="2">
        <f aca="true" t="shared" si="11" ref="C73:K73">+(C78+C80+C81+C82)-(B78+B80+B81+B82)</f>
        <v>-81331004</v>
      </c>
      <c r="D73" s="2">
        <f t="shared" si="11"/>
        <v>0</v>
      </c>
      <c r="E73" s="2">
        <f t="shared" si="11"/>
        <v>0</v>
      </c>
      <c r="F73" s="2">
        <f>+(F78+F80+F81+F82)-(D78+D80+D81+D82)</f>
        <v>0</v>
      </c>
      <c r="G73" s="2">
        <f>+(G78+G80+G81+G82)-(D78+D80+D81+D82)</f>
        <v>0</v>
      </c>
      <c r="H73" s="2">
        <f>+(H78+H80+H81+H82)-(D78+D80+D81+D82)</f>
        <v>0</v>
      </c>
      <c r="I73" s="2">
        <f>+(I78+I80+I81+I82)-(E78+E80+E81+E82)</f>
        <v>106544400</v>
      </c>
      <c r="J73" s="2">
        <f t="shared" si="11"/>
        <v>6660984</v>
      </c>
      <c r="K73" s="2">
        <f t="shared" si="11"/>
        <v>6815470</v>
      </c>
    </row>
    <row r="74" spans="1:11" ht="12.75" hidden="1">
      <c r="A74" s="2" t="s">
        <v>138</v>
      </c>
      <c r="B74" s="2">
        <f>+TREND(C74:E74)</f>
        <v>-67775836.66666666</v>
      </c>
      <c r="C74" s="2">
        <f>+C73</f>
        <v>-81331004</v>
      </c>
      <c r="D74" s="2">
        <f aca="true" t="shared" si="12" ref="D74:K74">+D73</f>
        <v>0</v>
      </c>
      <c r="E74" s="2">
        <f t="shared" si="12"/>
        <v>0</v>
      </c>
      <c r="F74" s="2">
        <f t="shared" si="12"/>
        <v>0</v>
      </c>
      <c r="G74" s="2">
        <f t="shared" si="12"/>
        <v>0</v>
      </c>
      <c r="H74" s="2">
        <f t="shared" si="12"/>
        <v>0</v>
      </c>
      <c r="I74" s="2">
        <f t="shared" si="12"/>
        <v>106544400</v>
      </c>
      <c r="J74" s="2">
        <f t="shared" si="12"/>
        <v>6660984</v>
      </c>
      <c r="K74" s="2">
        <f t="shared" si="12"/>
        <v>6815470</v>
      </c>
    </row>
    <row r="75" spans="1:11" ht="12.75" hidden="1">
      <c r="A75" s="2" t="s">
        <v>139</v>
      </c>
      <c r="B75" s="2">
        <f>+B84-(((B80+B81+B78)*B70)-B79)</f>
        <v>-17199545.388137043</v>
      </c>
      <c r="C75" s="2">
        <f aca="true" t="shared" si="13" ref="C75:K75">+C84-(((C80+C81+C78)*C70)-C79)</f>
        <v>-15939520</v>
      </c>
      <c r="D75" s="2">
        <f t="shared" si="13"/>
        <v>0</v>
      </c>
      <c r="E75" s="2">
        <f t="shared" si="13"/>
        <v>0</v>
      </c>
      <c r="F75" s="2">
        <f t="shared" si="13"/>
        <v>0</v>
      </c>
      <c r="G75" s="2">
        <f t="shared" si="13"/>
        <v>0</v>
      </c>
      <c r="H75" s="2">
        <f t="shared" si="13"/>
        <v>0</v>
      </c>
      <c r="I75" s="2">
        <f t="shared" si="13"/>
        <v>3747073.960135147</v>
      </c>
      <c r="J75" s="2">
        <f t="shared" si="13"/>
        <v>-41513134.7878287</v>
      </c>
      <c r="K75" s="2">
        <f t="shared" si="13"/>
        <v>-86112084.2524892</v>
      </c>
    </row>
    <row r="76" spans="1:11" ht="12.75" hidden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2.75" hidden="1">
      <c r="A77" s="1" t="s">
        <v>66</v>
      </c>
      <c r="B77" s="3">
        <v>80265861</v>
      </c>
      <c r="C77" s="3">
        <v>17579011</v>
      </c>
      <c r="D77" s="3">
        <v>0</v>
      </c>
      <c r="E77" s="3">
        <v>0</v>
      </c>
      <c r="F77" s="3">
        <v>0</v>
      </c>
      <c r="G77" s="3">
        <v>0</v>
      </c>
      <c r="H77" s="3">
        <v>0</v>
      </c>
      <c r="I77" s="3">
        <v>132706841</v>
      </c>
      <c r="J77" s="3">
        <v>139080783</v>
      </c>
      <c r="K77" s="3">
        <v>147509820</v>
      </c>
    </row>
    <row r="78" spans="1:11" ht="12.75" hidden="1">
      <c r="A78" s="1" t="s">
        <v>67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2.75" hidden="1">
      <c r="A79" s="1" t="s">
        <v>68</v>
      </c>
      <c r="B79" s="3">
        <v>38447093</v>
      </c>
      <c r="C79" s="3">
        <v>-15939520</v>
      </c>
      <c r="D79" s="3">
        <v>0</v>
      </c>
      <c r="E79" s="3">
        <v>0</v>
      </c>
      <c r="F79" s="3">
        <v>0</v>
      </c>
      <c r="G79" s="3">
        <v>0</v>
      </c>
      <c r="H79" s="3">
        <v>0</v>
      </c>
      <c r="I79" s="3">
        <v>88617934</v>
      </c>
      <c r="J79" s="3">
        <v>50464562</v>
      </c>
      <c r="K79" s="3">
        <v>14000996</v>
      </c>
    </row>
    <row r="80" spans="1:11" ht="12.75" hidden="1">
      <c r="A80" s="1" t="s">
        <v>69</v>
      </c>
      <c r="B80" s="3">
        <v>74073223</v>
      </c>
      <c r="C80" s="3">
        <v>0</v>
      </c>
      <c r="D80" s="3">
        <v>0</v>
      </c>
      <c r="E80" s="3">
        <v>0</v>
      </c>
      <c r="F80" s="3">
        <v>0</v>
      </c>
      <c r="G80" s="3">
        <v>0</v>
      </c>
      <c r="H80" s="3">
        <v>0</v>
      </c>
      <c r="I80" s="3">
        <v>104892977</v>
      </c>
      <c r="J80" s="3">
        <v>111742487</v>
      </c>
      <c r="K80" s="3">
        <v>119039270</v>
      </c>
    </row>
    <row r="81" spans="1:11" ht="12.75" hidden="1">
      <c r="A81" s="1" t="s">
        <v>70</v>
      </c>
      <c r="B81" s="3">
        <v>7257781</v>
      </c>
      <c r="C81" s="3">
        <v>0</v>
      </c>
      <c r="D81" s="3">
        <v>0</v>
      </c>
      <c r="E81" s="3">
        <v>0</v>
      </c>
      <c r="F81" s="3">
        <v>0</v>
      </c>
      <c r="G81" s="3">
        <v>0</v>
      </c>
      <c r="H81" s="3">
        <v>0</v>
      </c>
      <c r="I81" s="3">
        <v>1651423</v>
      </c>
      <c r="J81" s="3">
        <v>1462897</v>
      </c>
      <c r="K81" s="3">
        <v>981584</v>
      </c>
    </row>
    <row r="82" spans="1:11" ht="12.75" hidden="1">
      <c r="A82" s="1" t="s">
        <v>71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2.75" hidden="1">
      <c r="A83" s="1" t="s">
        <v>72</v>
      </c>
      <c r="B83" s="3">
        <v>54917868</v>
      </c>
      <c r="C83" s="3">
        <v>0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3">
        <v>105711269</v>
      </c>
      <c r="J83" s="3">
        <v>113001075</v>
      </c>
      <c r="K83" s="3">
        <v>123042471</v>
      </c>
    </row>
    <row r="84" spans="1:11" ht="12.75" hidden="1">
      <c r="A84" s="1" t="s">
        <v>73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</row>
    <row r="85" spans="1:11" ht="12.75" hidden="1">
      <c r="A85" s="1" t="s">
        <v>74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" customHeight="1">
      <c r="A1" s="109" t="s">
        <v>103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9</v>
      </c>
      <c r="D3" s="15" t="s">
        <v>9</v>
      </c>
      <c r="E3" s="13" t="s">
        <v>10</v>
      </c>
      <c r="F3" s="14" t="s">
        <v>11</v>
      </c>
      <c r="G3" s="15" t="s">
        <v>12</v>
      </c>
      <c r="H3" s="16" t="s">
        <v>13</v>
      </c>
      <c r="I3" s="13" t="s">
        <v>14</v>
      </c>
      <c r="J3" s="14" t="s">
        <v>15</v>
      </c>
      <c r="K3" s="15" t="s">
        <v>16</v>
      </c>
    </row>
    <row r="4" spans="1:11" ht="13.5">
      <c r="A4" s="17" t="s">
        <v>17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18</v>
      </c>
      <c r="B5" s="6">
        <v>65149935</v>
      </c>
      <c r="C5" s="6">
        <v>70448182</v>
      </c>
      <c r="D5" s="23">
        <v>70969129</v>
      </c>
      <c r="E5" s="24">
        <v>78789499</v>
      </c>
      <c r="F5" s="6">
        <v>78789499</v>
      </c>
      <c r="G5" s="25">
        <v>78789499</v>
      </c>
      <c r="H5" s="26">
        <v>94550366</v>
      </c>
      <c r="I5" s="24">
        <v>84062625</v>
      </c>
      <c r="J5" s="6">
        <v>88097632</v>
      </c>
      <c r="K5" s="25">
        <v>92326317</v>
      </c>
    </row>
    <row r="6" spans="1:11" ht="13.5">
      <c r="A6" s="22" t="s">
        <v>19</v>
      </c>
      <c r="B6" s="6">
        <v>221528329</v>
      </c>
      <c r="C6" s="6">
        <v>225762124</v>
      </c>
      <c r="D6" s="23">
        <v>249164249</v>
      </c>
      <c r="E6" s="24">
        <v>229846700</v>
      </c>
      <c r="F6" s="6">
        <v>238574000</v>
      </c>
      <c r="G6" s="25">
        <v>238574000</v>
      </c>
      <c r="H6" s="26">
        <v>270031089</v>
      </c>
      <c r="I6" s="24">
        <v>270931923</v>
      </c>
      <c r="J6" s="6">
        <v>283877686</v>
      </c>
      <c r="K6" s="25">
        <v>297503815</v>
      </c>
    </row>
    <row r="7" spans="1:11" ht="13.5">
      <c r="A7" s="22" t="s">
        <v>20</v>
      </c>
      <c r="B7" s="6">
        <v>1885510</v>
      </c>
      <c r="C7" s="6">
        <v>2869792</v>
      </c>
      <c r="D7" s="23">
        <v>365096</v>
      </c>
      <c r="E7" s="24">
        <v>1000000</v>
      </c>
      <c r="F7" s="6">
        <v>1700000</v>
      </c>
      <c r="G7" s="25">
        <v>1700000</v>
      </c>
      <c r="H7" s="26">
        <v>1885464</v>
      </c>
      <c r="I7" s="24">
        <v>1785000</v>
      </c>
      <c r="J7" s="6">
        <v>1315806</v>
      </c>
      <c r="K7" s="25">
        <v>1378965</v>
      </c>
    </row>
    <row r="8" spans="1:11" ht="13.5">
      <c r="A8" s="22" t="s">
        <v>21</v>
      </c>
      <c r="B8" s="6">
        <v>161144824</v>
      </c>
      <c r="C8" s="6">
        <v>134370355</v>
      </c>
      <c r="D8" s="23">
        <v>137786631</v>
      </c>
      <c r="E8" s="24">
        <v>179812750</v>
      </c>
      <c r="F8" s="6">
        <v>192026280</v>
      </c>
      <c r="G8" s="25">
        <v>192026280</v>
      </c>
      <c r="H8" s="26">
        <v>178185853</v>
      </c>
      <c r="I8" s="24">
        <v>176689200</v>
      </c>
      <c r="J8" s="6">
        <v>186045700</v>
      </c>
      <c r="K8" s="25">
        <v>198660100</v>
      </c>
    </row>
    <row r="9" spans="1:11" ht="13.5">
      <c r="A9" s="22" t="s">
        <v>22</v>
      </c>
      <c r="B9" s="6">
        <v>5932946</v>
      </c>
      <c r="C9" s="6">
        <v>49487888</v>
      </c>
      <c r="D9" s="23">
        <v>43933908</v>
      </c>
      <c r="E9" s="24">
        <v>30006928</v>
      </c>
      <c r="F9" s="6">
        <v>30828823</v>
      </c>
      <c r="G9" s="25">
        <v>30828823</v>
      </c>
      <c r="H9" s="26">
        <v>23024679</v>
      </c>
      <c r="I9" s="24">
        <v>31924014</v>
      </c>
      <c r="J9" s="6">
        <v>30755279</v>
      </c>
      <c r="K9" s="25">
        <v>32231530</v>
      </c>
    </row>
    <row r="10" spans="1:11" ht="25.5">
      <c r="A10" s="27" t="s">
        <v>129</v>
      </c>
      <c r="B10" s="28">
        <f>SUM(B5:B9)</f>
        <v>455641544</v>
      </c>
      <c r="C10" s="29">
        <f aca="true" t="shared" si="0" ref="C10:K10">SUM(C5:C9)</f>
        <v>482938341</v>
      </c>
      <c r="D10" s="30">
        <f t="shared" si="0"/>
        <v>502219013</v>
      </c>
      <c r="E10" s="28">
        <f t="shared" si="0"/>
        <v>519455877</v>
      </c>
      <c r="F10" s="29">
        <f t="shared" si="0"/>
        <v>541918602</v>
      </c>
      <c r="G10" s="31">
        <f t="shared" si="0"/>
        <v>541918602</v>
      </c>
      <c r="H10" s="32">
        <f t="shared" si="0"/>
        <v>567677451</v>
      </c>
      <c r="I10" s="28">
        <f t="shared" si="0"/>
        <v>565392762</v>
      </c>
      <c r="J10" s="29">
        <f t="shared" si="0"/>
        <v>590092103</v>
      </c>
      <c r="K10" s="31">
        <f t="shared" si="0"/>
        <v>622100727</v>
      </c>
    </row>
    <row r="11" spans="1:11" ht="13.5">
      <c r="A11" s="22" t="s">
        <v>23</v>
      </c>
      <c r="B11" s="6">
        <v>130563756</v>
      </c>
      <c r="C11" s="6">
        <v>151623198</v>
      </c>
      <c r="D11" s="23">
        <v>130942026</v>
      </c>
      <c r="E11" s="24">
        <v>152728230</v>
      </c>
      <c r="F11" s="6">
        <v>155378706</v>
      </c>
      <c r="G11" s="25">
        <v>155378706</v>
      </c>
      <c r="H11" s="26">
        <v>151479858</v>
      </c>
      <c r="I11" s="24">
        <v>158254212</v>
      </c>
      <c r="J11" s="6">
        <v>170665738</v>
      </c>
      <c r="K11" s="25">
        <v>179072887</v>
      </c>
    </row>
    <row r="12" spans="1:11" ht="13.5">
      <c r="A12" s="22" t="s">
        <v>24</v>
      </c>
      <c r="B12" s="6">
        <v>16144597</v>
      </c>
      <c r="C12" s="6">
        <v>16328174</v>
      </c>
      <c r="D12" s="23">
        <v>16028717</v>
      </c>
      <c r="E12" s="24">
        <v>18300400</v>
      </c>
      <c r="F12" s="6">
        <v>18300400</v>
      </c>
      <c r="G12" s="25">
        <v>18300400</v>
      </c>
      <c r="H12" s="26">
        <v>15036043</v>
      </c>
      <c r="I12" s="24">
        <v>19489926</v>
      </c>
      <c r="J12" s="6">
        <v>20425444</v>
      </c>
      <c r="K12" s="25">
        <v>21405860</v>
      </c>
    </row>
    <row r="13" spans="1:11" ht="13.5">
      <c r="A13" s="22" t="s">
        <v>130</v>
      </c>
      <c r="B13" s="6">
        <v>64684018</v>
      </c>
      <c r="C13" s="6">
        <v>74425393</v>
      </c>
      <c r="D13" s="23">
        <v>72648320</v>
      </c>
      <c r="E13" s="24">
        <v>70866077</v>
      </c>
      <c r="F13" s="6">
        <v>69753702</v>
      </c>
      <c r="G13" s="25">
        <v>69753702</v>
      </c>
      <c r="H13" s="26">
        <v>0</v>
      </c>
      <c r="I13" s="24">
        <v>45753707</v>
      </c>
      <c r="J13" s="6">
        <v>48784162</v>
      </c>
      <c r="K13" s="25">
        <v>54696798</v>
      </c>
    </row>
    <row r="14" spans="1:11" ht="13.5">
      <c r="A14" s="22" t="s">
        <v>25</v>
      </c>
      <c r="B14" s="6">
        <v>0</v>
      </c>
      <c r="C14" s="6">
        <v>17462925</v>
      </c>
      <c r="D14" s="23">
        <v>513447</v>
      </c>
      <c r="E14" s="24">
        <v>0</v>
      </c>
      <c r="F14" s="6">
        <v>0</v>
      </c>
      <c r="G14" s="25">
        <v>0</v>
      </c>
      <c r="H14" s="26">
        <v>1043138</v>
      </c>
      <c r="I14" s="24">
        <v>0</v>
      </c>
      <c r="J14" s="6">
        <v>0</v>
      </c>
      <c r="K14" s="25">
        <v>0</v>
      </c>
    </row>
    <row r="15" spans="1:11" ht="13.5">
      <c r="A15" s="22" t="s">
        <v>26</v>
      </c>
      <c r="B15" s="6">
        <v>155119362</v>
      </c>
      <c r="C15" s="6">
        <v>124921625</v>
      </c>
      <c r="D15" s="23">
        <v>185778639</v>
      </c>
      <c r="E15" s="24">
        <v>185621200</v>
      </c>
      <c r="F15" s="6">
        <v>195583200</v>
      </c>
      <c r="G15" s="25">
        <v>195583200</v>
      </c>
      <c r="H15" s="26">
        <v>225583215</v>
      </c>
      <c r="I15" s="24">
        <v>220196600</v>
      </c>
      <c r="J15" s="6">
        <v>229336437</v>
      </c>
      <c r="K15" s="25">
        <v>240277384</v>
      </c>
    </row>
    <row r="16" spans="1:11" ht="13.5">
      <c r="A16" s="22" t="s">
        <v>21</v>
      </c>
      <c r="B16" s="6">
        <v>15059529</v>
      </c>
      <c r="C16" s="6">
        <v>16953864</v>
      </c>
      <c r="D16" s="23">
        <v>6525567</v>
      </c>
      <c r="E16" s="24">
        <v>10081117</v>
      </c>
      <c r="F16" s="6">
        <v>12075983</v>
      </c>
      <c r="G16" s="25">
        <v>12075983</v>
      </c>
      <c r="H16" s="26">
        <v>12063464</v>
      </c>
      <c r="I16" s="24">
        <v>1831000</v>
      </c>
      <c r="J16" s="6">
        <v>1918888</v>
      </c>
      <c r="K16" s="25">
        <v>2010995</v>
      </c>
    </row>
    <row r="17" spans="1:11" ht="13.5">
      <c r="A17" s="22" t="s">
        <v>27</v>
      </c>
      <c r="B17" s="6">
        <v>94529566</v>
      </c>
      <c r="C17" s="6">
        <v>128573959</v>
      </c>
      <c r="D17" s="23">
        <v>150869542</v>
      </c>
      <c r="E17" s="24">
        <v>114838603</v>
      </c>
      <c r="F17" s="6">
        <v>126124001</v>
      </c>
      <c r="G17" s="25">
        <v>126124001</v>
      </c>
      <c r="H17" s="26">
        <v>108619039</v>
      </c>
      <c r="I17" s="24">
        <v>104877317</v>
      </c>
      <c r="J17" s="6">
        <v>117461434</v>
      </c>
      <c r="K17" s="25">
        <v>124636803</v>
      </c>
    </row>
    <row r="18" spans="1:11" ht="13.5">
      <c r="A18" s="33" t="s">
        <v>28</v>
      </c>
      <c r="B18" s="34">
        <f>SUM(B11:B17)</f>
        <v>476100828</v>
      </c>
      <c r="C18" s="35">
        <f aca="true" t="shared" si="1" ref="C18:K18">SUM(C11:C17)</f>
        <v>530289138</v>
      </c>
      <c r="D18" s="36">
        <f t="shared" si="1"/>
        <v>563306258</v>
      </c>
      <c r="E18" s="34">
        <f t="shared" si="1"/>
        <v>552435627</v>
      </c>
      <c r="F18" s="35">
        <f t="shared" si="1"/>
        <v>577215992</v>
      </c>
      <c r="G18" s="37">
        <f t="shared" si="1"/>
        <v>577215992</v>
      </c>
      <c r="H18" s="38">
        <f t="shared" si="1"/>
        <v>513824757</v>
      </c>
      <c r="I18" s="34">
        <f t="shared" si="1"/>
        <v>550402762</v>
      </c>
      <c r="J18" s="35">
        <f t="shared" si="1"/>
        <v>588592103</v>
      </c>
      <c r="K18" s="37">
        <f t="shared" si="1"/>
        <v>622100727</v>
      </c>
    </row>
    <row r="19" spans="1:11" ht="13.5">
      <c r="A19" s="33" t="s">
        <v>29</v>
      </c>
      <c r="B19" s="39">
        <f>+B10-B18</f>
        <v>-20459284</v>
      </c>
      <c r="C19" s="40">
        <f aca="true" t="shared" si="2" ref="C19:K19">+C10-C18</f>
        <v>-47350797</v>
      </c>
      <c r="D19" s="41">
        <f t="shared" si="2"/>
        <v>-61087245</v>
      </c>
      <c r="E19" s="39">
        <f t="shared" si="2"/>
        <v>-32979750</v>
      </c>
      <c r="F19" s="40">
        <f t="shared" si="2"/>
        <v>-35297390</v>
      </c>
      <c r="G19" s="42">
        <f t="shared" si="2"/>
        <v>-35297390</v>
      </c>
      <c r="H19" s="43">
        <f t="shared" si="2"/>
        <v>53852694</v>
      </c>
      <c r="I19" s="39">
        <f t="shared" si="2"/>
        <v>14990000</v>
      </c>
      <c r="J19" s="40">
        <f t="shared" si="2"/>
        <v>1500000</v>
      </c>
      <c r="K19" s="42">
        <f t="shared" si="2"/>
        <v>0</v>
      </c>
    </row>
    <row r="20" spans="1:11" ht="25.5">
      <c r="A20" s="44" t="s">
        <v>30</v>
      </c>
      <c r="B20" s="45">
        <v>0</v>
      </c>
      <c r="C20" s="46">
        <v>317357</v>
      </c>
      <c r="D20" s="47">
        <v>45023980</v>
      </c>
      <c r="E20" s="45">
        <v>35278250</v>
      </c>
      <c r="F20" s="46">
        <v>43983445</v>
      </c>
      <c r="G20" s="48">
        <v>43983445</v>
      </c>
      <c r="H20" s="49">
        <v>27667288</v>
      </c>
      <c r="I20" s="45">
        <v>42781800</v>
      </c>
      <c r="J20" s="46">
        <v>48779300</v>
      </c>
      <c r="K20" s="48">
        <v>48625900</v>
      </c>
    </row>
    <row r="21" spans="1:11" ht="63.75">
      <c r="A21" s="50" t="s">
        <v>131</v>
      </c>
      <c r="B21" s="51">
        <v>0</v>
      </c>
      <c r="C21" s="52">
        <v>35585307</v>
      </c>
      <c r="D21" s="53">
        <v>1715427</v>
      </c>
      <c r="E21" s="51">
        <v>0</v>
      </c>
      <c r="F21" s="52">
        <v>0</v>
      </c>
      <c r="G21" s="54">
        <v>0</v>
      </c>
      <c r="H21" s="55">
        <v>8440</v>
      </c>
      <c r="I21" s="51">
        <v>0</v>
      </c>
      <c r="J21" s="52">
        <v>0</v>
      </c>
      <c r="K21" s="54">
        <v>0</v>
      </c>
    </row>
    <row r="22" spans="1:11" ht="25.5">
      <c r="A22" s="56" t="s">
        <v>132</v>
      </c>
      <c r="B22" s="57">
        <f>SUM(B19:B21)</f>
        <v>-20459284</v>
      </c>
      <c r="C22" s="58">
        <f aca="true" t="shared" si="3" ref="C22:K22">SUM(C19:C21)</f>
        <v>-11448133</v>
      </c>
      <c r="D22" s="59">
        <f t="shared" si="3"/>
        <v>-14347838</v>
      </c>
      <c r="E22" s="57">
        <f t="shared" si="3"/>
        <v>2298500</v>
      </c>
      <c r="F22" s="58">
        <f t="shared" si="3"/>
        <v>8686055</v>
      </c>
      <c r="G22" s="60">
        <f t="shared" si="3"/>
        <v>8686055</v>
      </c>
      <c r="H22" s="61">
        <f t="shared" si="3"/>
        <v>81528422</v>
      </c>
      <c r="I22" s="57">
        <f t="shared" si="3"/>
        <v>57771800</v>
      </c>
      <c r="J22" s="58">
        <f t="shared" si="3"/>
        <v>50279300</v>
      </c>
      <c r="K22" s="60">
        <f t="shared" si="3"/>
        <v>48625900</v>
      </c>
    </row>
    <row r="23" spans="1:11" ht="13.5">
      <c r="A23" s="50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62" t="s">
        <v>32</v>
      </c>
      <c r="B24" s="39">
        <f>SUM(B22:B23)</f>
        <v>-20459284</v>
      </c>
      <c r="C24" s="40">
        <f aca="true" t="shared" si="4" ref="C24:K24">SUM(C22:C23)</f>
        <v>-11448133</v>
      </c>
      <c r="D24" s="41">
        <f t="shared" si="4"/>
        <v>-14347838</v>
      </c>
      <c r="E24" s="39">
        <f t="shared" si="4"/>
        <v>2298500</v>
      </c>
      <c r="F24" s="40">
        <f t="shared" si="4"/>
        <v>8686055</v>
      </c>
      <c r="G24" s="42">
        <f t="shared" si="4"/>
        <v>8686055</v>
      </c>
      <c r="H24" s="43">
        <f t="shared" si="4"/>
        <v>81528422</v>
      </c>
      <c r="I24" s="39">
        <f t="shared" si="4"/>
        <v>57771800</v>
      </c>
      <c r="J24" s="40">
        <f t="shared" si="4"/>
        <v>50279300</v>
      </c>
      <c r="K24" s="42">
        <f t="shared" si="4"/>
        <v>48625900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64" t="s">
        <v>133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3.5">
      <c r="A27" s="33" t="s">
        <v>33</v>
      </c>
      <c r="B27" s="7">
        <v>29999280</v>
      </c>
      <c r="C27" s="7">
        <v>4635445</v>
      </c>
      <c r="D27" s="69">
        <v>7058056</v>
      </c>
      <c r="E27" s="70">
        <v>35278520</v>
      </c>
      <c r="F27" s="7">
        <v>41665793</v>
      </c>
      <c r="G27" s="71">
        <v>41665793</v>
      </c>
      <c r="H27" s="72">
        <v>32699610</v>
      </c>
      <c r="I27" s="70">
        <v>57771800</v>
      </c>
      <c r="J27" s="7">
        <v>50279300</v>
      </c>
      <c r="K27" s="71">
        <v>48625900</v>
      </c>
    </row>
    <row r="28" spans="1:11" ht="13.5">
      <c r="A28" s="73" t="s">
        <v>34</v>
      </c>
      <c r="B28" s="6">
        <v>28060681</v>
      </c>
      <c r="C28" s="6">
        <v>0</v>
      </c>
      <c r="D28" s="23">
        <v>26675379</v>
      </c>
      <c r="E28" s="24">
        <v>35278520</v>
      </c>
      <c r="F28" s="6">
        <v>41665793</v>
      </c>
      <c r="G28" s="25">
        <v>41665793</v>
      </c>
      <c r="H28" s="26">
        <v>0</v>
      </c>
      <c r="I28" s="24">
        <v>42781800</v>
      </c>
      <c r="J28" s="6">
        <v>48779300</v>
      </c>
      <c r="K28" s="25">
        <v>48625900</v>
      </c>
    </row>
    <row r="29" spans="1:11" ht="13.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3.5">
      <c r="A30" s="22" t="s">
        <v>35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36</v>
      </c>
      <c r="B31" s="6">
        <v>1938599</v>
      </c>
      <c r="C31" s="6">
        <v>0</v>
      </c>
      <c r="D31" s="23">
        <v>99614</v>
      </c>
      <c r="E31" s="24">
        <v>0</v>
      </c>
      <c r="F31" s="6">
        <v>0</v>
      </c>
      <c r="G31" s="25">
        <v>0</v>
      </c>
      <c r="H31" s="26">
        <v>0</v>
      </c>
      <c r="I31" s="24">
        <v>14990000</v>
      </c>
      <c r="J31" s="6">
        <v>1500000</v>
      </c>
      <c r="K31" s="25">
        <v>0</v>
      </c>
    </row>
    <row r="32" spans="1:11" ht="13.5">
      <c r="A32" s="33" t="s">
        <v>37</v>
      </c>
      <c r="B32" s="7">
        <f>SUM(B28:B31)</f>
        <v>29999280</v>
      </c>
      <c r="C32" s="7">
        <f aca="true" t="shared" si="5" ref="C32:K32">SUM(C28:C31)</f>
        <v>0</v>
      </c>
      <c r="D32" s="69">
        <f t="shared" si="5"/>
        <v>26774993</v>
      </c>
      <c r="E32" s="70">
        <f t="shared" si="5"/>
        <v>35278520</v>
      </c>
      <c r="F32" s="7">
        <f t="shared" si="5"/>
        <v>41665793</v>
      </c>
      <c r="G32" s="71">
        <f t="shared" si="5"/>
        <v>41665793</v>
      </c>
      <c r="H32" s="72">
        <f t="shared" si="5"/>
        <v>0</v>
      </c>
      <c r="I32" s="70">
        <f t="shared" si="5"/>
        <v>57771800</v>
      </c>
      <c r="J32" s="7">
        <f t="shared" si="5"/>
        <v>50279300</v>
      </c>
      <c r="K32" s="71">
        <f t="shared" si="5"/>
        <v>48625900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3.5">
      <c r="A34" s="64" t="s">
        <v>38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3.5">
      <c r="A35" s="22" t="s">
        <v>39</v>
      </c>
      <c r="B35" s="6">
        <v>106383737</v>
      </c>
      <c r="C35" s="6">
        <v>255716885</v>
      </c>
      <c r="D35" s="23">
        <v>338352776</v>
      </c>
      <c r="E35" s="24">
        <v>-31175023</v>
      </c>
      <c r="F35" s="6">
        <v>651117106</v>
      </c>
      <c r="G35" s="25">
        <v>651117106</v>
      </c>
      <c r="H35" s="26">
        <v>452552969</v>
      </c>
      <c r="I35" s="24">
        <v>446825433</v>
      </c>
      <c r="J35" s="6">
        <v>457711220</v>
      </c>
      <c r="K35" s="25">
        <v>470567133</v>
      </c>
    </row>
    <row r="36" spans="1:11" ht="13.5">
      <c r="A36" s="22" t="s">
        <v>40</v>
      </c>
      <c r="B36" s="6">
        <v>1632467866</v>
      </c>
      <c r="C36" s="6">
        <v>1581302654</v>
      </c>
      <c r="D36" s="23">
        <v>1473764676</v>
      </c>
      <c r="E36" s="24">
        <v>-32836476</v>
      </c>
      <c r="F36" s="6">
        <v>1448382849</v>
      </c>
      <c r="G36" s="25">
        <v>1448382849</v>
      </c>
      <c r="H36" s="26">
        <v>1538055491</v>
      </c>
      <c r="I36" s="24">
        <v>1422134998</v>
      </c>
      <c r="J36" s="6">
        <v>1411612043</v>
      </c>
      <c r="K36" s="25">
        <v>1404046007</v>
      </c>
    </row>
    <row r="37" spans="1:11" ht="13.5">
      <c r="A37" s="22" t="s">
        <v>41</v>
      </c>
      <c r="B37" s="6">
        <v>139605975</v>
      </c>
      <c r="C37" s="6">
        <v>354896316</v>
      </c>
      <c r="D37" s="23">
        <v>401063414</v>
      </c>
      <c r="E37" s="24">
        <v>-66310000</v>
      </c>
      <c r="F37" s="6">
        <v>326879438</v>
      </c>
      <c r="G37" s="25">
        <v>326879438</v>
      </c>
      <c r="H37" s="26">
        <v>508921527</v>
      </c>
      <c r="I37" s="24">
        <v>389015540</v>
      </c>
      <c r="J37" s="6">
        <v>396544096</v>
      </c>
      <c r="K37" s="25">
        <v>403416137</v>
      </c>
    </row>
    <row r="38" spans="1:11" ht="13.5">
      <c r="A38" s="22" t="s">
        <v>42</v>
      </c>
      <c r="B38" s="6">
        <v>97488965</v>
      </c>
      <c r="C38" s="6">
        <v>22847403</v>
      </c>
      <c r="D38" s="23">
        <v>22847403</v>
      </c>
      <c r="E38" s="24">
        <v>0</v>
      </c>
      <c r="F38" s="6">
        <v>22861593</v>
      </c>
      <c r="G38" s="25">
        <v>22861593</v>
      </c>
      <c r="H38" s="26">
        <v>22847403</v>
      </c>
      <c r="I38" s="24">
        <v>33002404</v>
      </c>
      <c r="J38" s="6">
        <v>33329179</v>
      </c>
      <c r="K38" s="25">
        <v>33400417</v>
      </c>
    </row>
    <row r="39" spans="1:11" ht="13.5">
      <c r="A39" s="22" t="s">
        <v>43</v>
      </c>
      <c r="B39" s="6">
        <v>1501756663</v>
      </c>
      <c r="C39" s="6">
        <v>1470723967</v>
      </c>
      <c r="D39" s="23">
        <v>1402554479</v>
      </c>
      <c r="E39" s="24">
        <v>0</v>
      </c>
      <c r="F39" s="6">
        <v>1741072869</v>
      </c>
      <c r="G39" s="25">
        <v>1741072869</v>
      </c>
      <c r="H39" s="26">
        <v>1377311084</v>
      </c>
      <c r="I39" s="24">
        <v>1446942487</v>
      </c>
      <c r="J39" s="6">
        <v>1439449987</v>
      </c>
      <c r="K39" s="25">
        <v>1437796587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64" t="s">
        <v>44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3.5">
      <c r="A42" s="22" t="s">
        <v>45</v>
      </c>
      <c r="B42" s="6">
        <v>24543543</v>
      </c>
      <c r="C42" s="6">
        <v>343913592</v>
      </c>
      <c r="D42" s="23">
        <v>755115559</v>
      </c>
      <c r="E42" s="24">
        <v>159064800</v>
      </c>
      <c r="F42" s="6">
        <v>169823533</v>
      </c>
      <c r="G42" s="25">
        <v>169823533</v>
      </c>
      <c r="H42" s="26">
        <v>986354707</v>
      </c>
      <c r="I42" s="24">
        <v>120403520</v>
      </c>
      <c r="J42" s="6">
        <v>130146653</v>
      </c>
      <c r="K42" s="25">
        <v>138983101</v>
      </c>
    </row>
    <row r="43" spans="1:11" ht="13.5">
      <c r="A43" s="22" t="s">
        <v>46</v>
      </c>
      <c r="B43" s="6">
        <v>-26456286</v>
      </c>
      <c r="C43" s="6">
        <v>-234671</v>
      </c>
      <c r="D43" s="23">
        <v>-7741027</v>
      </c>
      <c r="E43" s="24">
        <v>-35278520</v>
      </c>
      <c r="F43" s="6">
        <v>-41665794</v>
      </c>
      <c r="G43" s="25">
        <v>-41665794</v>
      </c>
      <c r="H43" s="26">
        <v>-35487064</v>
      </c>
      <c r="I43" s="24">
        <v>0</v>
      </c>
      <c r="J43" s="6">
        <v>0</v>
      </c>
      <c r="K43" s="25">
        <v>0</v>
      </c>
    </row>
    <row r="44" spans="1:11" ht="13.5">
      <c r="A44" s="22" t="s">
        <v>47</v>
      </c>
      <c r="B44" s="6">
        <v>9</v>
      </c>
      <c r="C44" s="6">
        <v>13277469</v>
      </c>
      <c r="D44" s="23">
        <v>-1341438</v>
      </c>
      <c r="E44" s="24">
        <v>-11936031</v>
      </c>
      <c r="F44" s="6">
        <v>11936031</v>
      </c>
      <c r="G44" s="25">
        <v>11936031</v>
      </c>
      <c r="H44" s="26">
        <v>-15642713</v>
      </c>
      <c r="I44" s="24">
        <v>0</v>
      </c>
      <c r="J44" s="6">
        <v>0</v>
      </c>
      <c r="K44" s="25">
        <v>0</v>
      </c>
    </row>
    <row r="45" spans="1:11" ht="13.5">
      <c r="A45" s="33" t="s">
        <v>48</v>
      </c>
      <c r="B45" s="7">
        <v>11708975</v>
      </c>
      <c r="C45" s="7">
        <v>369024802</v>
      </c>
      <c r="D45" s="69">
        <v>758116867</v>
      </c>
      <c r="E45" s="70">
        <v>111850249</v>
      </c>
      <c r="F45" s="7">
        <v>513275640</v>
      </c>
      <c r="G45" s="71">
        <v>513275640</v>
      </c>
      <c r="H45" s="72">
        <v>994716051</v>
      </c>
      <c r="I45" s="70">
        <v>148660004</v>
      </c>
      <c r="J45" s="7">
        <v>158403137</v>
      </c>
      <c r="K45" s="71">
        <v>167239585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64" t="s">
        <v>49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3.5">
      <c r="A48" s="22" t="s">
        <v>50</v>
      </c>
      <c r="B48" s="6">
        <v>17211294</v>
      </c>
      <c r="C48" s="6">
        <v>13143291</v>
      </c>
      <c r="D48" s="23">
        <v>18015614</v>
      </c>
      <c r="E48" s="24">
        <v>-340331708</v>
      </c>
      <c r="F48" s="6">
        <v>21623260</v>
      </c>
      <c r="G48" s="25">
        <v>21623260</v>
      </c>
      <c r="H48" s="26">
        <v>20192420</v>
      </c>
      <c r="I48" s="24">
        <v>209864966</v>
      </c>
      <c r="J48" s="6">
        <v>224265667</v>
      </c>
      <c r="K48" s="25">
        <v>235455920</v>
      </c>
    </row>
    <row r="49" spans="1:11" ht="13.5">
      <c r="A49" s="22" t="s">
        <v>51</v>
      </c>
      <c r="B49" s="6">
        <f>+B75</f>
        <v>34050102.02558017</v>
      </c>
      <c r="C49" s="6">
        <f aca="true" t="shared" si="6" ref="C49:K49">+C75</f>
        <v>52039812.43955141</v>
      </c>
      <c r="D49" s="23">
        <f t="shared" si="6"/>
        <v>-7592877.92437005</v>
      </c>
      <c r="E49" s="24">
        <f t="shared" si="6"/>
        <v>-73919763.4140468</v>
      </c>
      <c r="F49" s="6">
        <f t="shared" si="6"/>
        <v>205428990.9211756</v>
      </c>
      <c r="G49" s="25">
        <f t="shared" si="6"/>
        <v>205428990.9211756</v>
      </c>
      <c r="H49" s="26">
        <f t="shared" si="6"/>
        <v>18587142.089467704</v>
      </c>
      <c r="I49" s="24">
        <f t="shared" si="6"/>
        <v>150247231.8631893</v>
      </c>
      <c r="J49" s="6">
        <f t="shared" si="6"/>
        <v>154329315.26328406</v>
      </c>
      <c r="K49" s="25">
        <f t="shared" si="6"/>
        <v>159550547.366054</v>
      </c>
    </row>
    <row r="50" spans="1:11" ht="13.5">
      <c r="A50" s="33" t="s">
        <v>52</v>
      </c>
      <c r="B50" s="7">
        <f>+B48-B49</f>
        <v>-16838808.025580168</v>
      </c>
      <c r="C50" s="7">
        <f aca="true" t="shared" si="7" ref="C50:K50">+C48-C49</f>
        <v>-38896521.43955141</v>
      </c>
      <c r="D50" s="69">
        <f t="shared" si="7"/>
        <v>25608491.92437005</v>
      </c>
      <c r="E50" s="70">
        <f t="shared" si="7"/>
        <v>-266411944.5859532</v>
      </c>
      <c r="F50" s="7">
        <f t="shared" si="7"/>
        <v>-183805730.9211756</v>
      </c>
      <c r="G50" s="71">
        <f t="shared" si="7"/>
        <v>-183805730.9211756</v>
      </c>
      <c r="H50" s="72">
        <f t="shared" si="7"/>
        <v>1605277.9105322957</v>
      </c>
      <c r="I50" s="70">
        <f t="shared" si="7"/>
        <v>59617734.13681069</v>
      </c>
      <c r="J50" s="7">
        <f t="shared" si="7"/>
        <v>69936351.73671594</v>
      </c>
      <c r="K50" s="71">
        <f t="shared" si="7"/>
        <v>75905372.633946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3.5">
      <c r="A52" s="64" t="s">
        <v>53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54</v>
      </c>
      <c r="B53" s="6">
        <v>31394409</v>
      </c>
      <c r="C53" s="6">
        <v>1506203718</v>
      </c>
      <c r="D53" s="23">
        <v>1418172077</v>
      </c>
      <c r="E53" s="24">
        <v>-32836476</v>
      </c>
      <c r="F53" s="6">
        <v>1434938407</v>
      </c>
      <c r="G53" s="25">
        <v>1434938407</v>
      </c>
      <c r="H53" s="26">
        <v>1447135904</v>
      </c>
      <c r="I53" s="24">
        <v>1359108264</v>
      </c>
      <c r="J53" s="6">
        <v>1336378584</v>
      </c>
      <c r="K53" s="25">
        <v>1323437906</v>
      </c>
    </row>
    <row r="54" spans="1:11" ht="13.5">
      <c r="A54" s="22" t="s">
        <v>55</v>
      </c>
      <c r="B54" s="6">
        <v>64684018</v>
      </c>
      <c r="C54" s="6">
        <v>0</v>
      </c>
      <c r="D54" s="23">
        <v>72648320</v>
      </c>
      <c r="E54" s="24">
        <v>70866077</v>
      </c>
      <c r="F54" s="6">
        <v>69753702</v>
      </c>
      <c r="G54" s="25">
        <v>69753702</v>
      </c>
      <c r="H54" s="26">
        <v>0</v>
      </c>
      <c r="I54" s="24">
        <v>45753707</v>
      </c>
      <c r="J54" s="6">
        <v>48784162</v>
      </c>
      <c r="K54" s="25">
        <v>54696798</v>
      </c>
    </row>
    <row r="55" spans="1:11" ht="13.5">
      <c r="A55" s="22" t="s">
        <v>56</v>
      </c>
      <c r="B55" s="6">
        <v>0</v>
      </c>
      <c r="C55" s="6">
        <v>228241</v>
      </c>
      <c r="D55" s="23">
        <v>16590427</v>
      </c>
      <c r="E55" s="24">
        <v>16710000</v>
      </c>
      <c r="F55" s="6">
        <v>16220860</v>
      </c>
      <c r="G55" s="25">
        <v>16220860</v>
      </c>
      <c r="H55" s="26">
        <v>11910934</v>
      </c>
      <c r="I55" s="24">
        <v>26343000</v>
      </c>
      <c r="J55" s="6">
        <v>23816042</v>
      </c>
      <c r="K55" s="25">
        <v>17648000</v>
      </c>
    </row>
    <row r="56" spans="1:11" ht="13.5">
      <c r="A56" s="22" t="s">
        <v>57</v>
      </c>
      <c r="B56" s="6">
        <v>25764492</v>
      </c>
      <c r="C56" s="6">
        <v>13063128</v>
      </c>
      <c r="D56" s="23">
        <v>16428649</v>
      </c>
      <c r="E56" s="24">
        <v>11975000</v>
      </c>
      <c r="F56" s="6">
        <v>12025000</v>
      </c>
      <c r="G56" s="25">
        <v>12025000</v>
      </c>
      <c r="H56" s="26">
        <v>14487908</v>
      </c>
      <c r="I56" s="24">
        <v>20040000</v>
      </c>
      <c r="J56" s="6">
        <v>21578320</v>
      </c>
      <c r="K56" s="25">
        <v>22614077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3.5">
      <c r="A58" s="64" t="s">
        <v>58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3.5">
      <c r="A59" s="90" t="s">
        <v>59</v>
      </c>
      <c r="B59" s="6">
        <v>0</v>
      </c>
      <c r="C59" s="6">
        <v>0</v>
      </c>
      <c r="D59" s="23">
        <v>0</v>
      </c>
      <c r="E59" s="24">
        <v>0</v>
      </c>
      <c r="F59" s="6">
        <v>0</v>
      </c>
      <c r="G59" s="25">
        <v>0</v>
      </c>
      <c r="H59" s="26">
        <v>0</v>
      </c>
      <c r="I59" s="24">
        <v>0</v>
      </c>
      <c r="J59" s="6">
        <v>0</v>
      </c>
      <c r="K59" s="25">
        <v>0</v>
      </c>
    </row>
    <row r="60" spans="1:11" ht="13.5">
      <c r="A60" s="90" t="s">
        <v>60</v>
      </c>
      <c r="B60" s="6">
        <v>0</v>
      </c>
      <c r="C60" s="6">
        <v>0</v>
      </c>
      <c r="D60" s="23">
        <v>0</v>
      </c>
      <c r="E60" s="24">
        <v>0</v>
      </c>
      <c r="F60" s="6">
        <v>0</v>
      </c>
      <c r="G60" s="25">
        <v>0</v>
      </c>
      <c r="H60" s="26">
        <v>0</v>
      </c>
      <c r="I60" s="24">
        <v>0</v>
      </c>
      <c r="J60" s="6">
        <v>0</v>
      </c>
      <c r="K60" s="25">
        <v>0</v>
      </c>
    </row>
    <row r="61" spans="1:11" ht="13.5">
      <c r="A61" s="91" t="s">
        <v>61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3.5">
      <c r="A62" s="96" t="s">
        <v>62</v>
      </c>
      <c r="B62" s="97">
        <v>0</v>
      </c>
      <c r="C62" s="98">
        <v>0</v>
      </c>
      <c r="D62" s="99">
        <v>0</v>
      </c>
      <c r="E62" s="97">
        <v>0</v>
      </c>
      <c r="F62" s="98">
        <v>0</v>
      </c>
      <c r="G62" s="99">
        <v>0</v>
      </c>
      <c r="H62" s="100">
        <v>0</v>
      </c>
      <c r="I62" s="97">
        <v>0</v>
      </c>
      <c r="J62" s="98">
        <v>0</v>
      </c>
      <c r="K62" s="99">
        <v>0</v>
      </c>
    </row>
    <row r="63" spans="1:11" ht="13.5">
      <c r="A63" s="96" t="s">
        <v>63</v>
      </c>
      <c r="B63" s="97">
        <v>0</v>
      </c>
      <c r="C63" s="98">
        <v>0</v>
      </c>
      <c r="D63" s="99">
        <v>0</v>
      </c>
      <c r="E63" s="97">
        <v>0</v>
      </c>
      <c r="F63" s="98">
        <v>0</v>
      </c>
      <c r="G63" s="99">
        <v>0</v>
      </c>
      <c r="H63" s="100">
        <v>0</v>
      </c>
      <c r="I63" s="97">
        <v>0</v>
      </c>
      <c r="J63" s="98">
        <v>0</v>
      </c>
      <c r="K63" s="99">
        <v>0</v>
      </c>
    </row>
    <row r="64" spans="1:11" ht="13.5">
      <c r="A64" s="96" t="s">
        <v>64</v>
      </c>
      <c r="B64" s="97">
        <v>0</v>
      </c>
      <c r="C64" s="98">
        <v>0</v>
      </c>
      <c r="D64" s="99">
        <v>0</v>
      </c>
      <c r="E64" s="97">
        <v>0</v>
      </c>
      <c r="F64" s="98">
        <v>0</v>
      </c>
      <c r="G64" s="99">
        <v>0</v>
      </c>
      <c r="H64" s="100">
        <v>0</v>
      </c>
      <c r="I64" s="97">
        <v>0</v>
      </c>
      <c r="J64" s="98">
        <v>0</v>
      </c>
      <c r="K64" s="99">
        <v>0</v>
      </c>
    </row>
    <row r="65" spans="1:11" ht="13.5">
      <c r="A65" s="96" t="s">
        <v>65</v>
      </c>
      <c r="B65" s="97">
        <v>0</v>
      </c>
      <c r="C65" s="98">
        <v>0</v>
      </c>
      <c r="D65" s="99">
        <v>0</v>
      </c>
      <c r="E65" s="97">
        <v>0</v>
      </c>
      <c r="F65" s="98">
        <v>0</v>
      </c>
      <c r="G65" s="99">
        <v>0</v>
      </c>
      <c r="H65" s="100">
        <v>0</v>
      </c>
      <c r="I65" s="97">
        <v>0</v>
      </c>
      <c r="J65" s="98">
        <v>0</v>
      </c>
      <c r="K65" s="99">
        <v>0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3.5">
      <c r="A67" s="105"/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3.5">
      <c r="A68" s="107"/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3.5">
      <c r="A69" s="108"/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3.5" hidden="1">
      <c r="A70" s="4" t="s">
        <v>134</v>
      </c>
      <c r="B70" s="5">
        <f>IF(ISERROR(B71/B72),0,(B71/B72))</f>
        <v>1.0655020769710086</v>
      </c>
      <c r="C70" s="5">
        <f aca="true" t="shared" si="8" ref="C70:K70">IF(ISERROR(C71/C72),0,(C71/C72))</f>
        <v>0.9416061972153438</v>
      </c>
      <c r="D70" s="5">
        <f t="shared" si="8"/>
        <v>1.0506697479645437</v>
      </c>
      <c r="E70" s="5">
        <f t="shared" si="8"/>
        <v>0.02357585128252138</v>
      </c>
      <c r="F70" s="5">
        <f t="shared" si="8"/>
        <v>0.043793088004967555</v>
      </c>
      <c r="G70" s="5">
        <f t="shared" si="8"/>
        <v>0.043793088004967555</v>
      </c>
      <c r="H70" s="5">
        <f t="shared" si="8"/>
        <v>0.9503254134552375</v>
      </c>
      <c r="I70" s="5">
        <f t="shared" si="8"/>
        <v>0.7726542103710186</v>
      </c>
      <c r="J70" s="5">
        <f t="shared" si="8"/>
        <v>0.7841896154714065</v>
      </c>
      <c r="K70" s="5">
        <f t="shared" si="8"/>
        <v>0.7841954406178687</v>
      </c>
    </row>
    <row r="71" spans="1:11" ht="12.75" hidden="1">
      <c r="A71" s="2" t="s">
        <v>135</v>
      </c>
      <c r="B71" s="2">
        <f>+B83</f>
        <v>311777852</v>
      </c>
      <c r="C71" s="2">
        <f aca="true" t="shared" si="9" ref="C71:K71">+C83</f>
        <v>297377621</v>
      </c>
      <c r="D71" s="2">
        <f t="shared" si="9"/>
        <v>366782982</v>
      </c>
      <c r="E71" s="2">
        <f t="shared" si="9"/>
        <v>7983800</v>
      </c>
      <c r="F71" s="2">
        <f t="shared" si="9"/>
        <v>15248417</v>
      </c>
      <c r="G71" s="2">
        <f t="shared" si="9"/>
        <v>15248417</v>
      </c>
      <c r="H71" s="2">
        <f t="shared" si="9"/>
        <v>357445568</v>
      </c>
      <c r="I71" s="2">
        <f t="shared" si="9"/>
        <v>298954256</v>
      </c>
      <c r="J71" s="2">
        <f t="shared" si="9"/>
        <v>315817152</v>
      </c>
      <c r="K71" s="2">
        <f t="shared" si="9"/>
        <v>330978831</v>
      </c>
    </row>
    <row r="72" spans="1:11" ht="12.75" hidden="1">
      <c r="A72" s="2" t="s">
        <v>136</v>
      </c>
      <c r="B72" s="2">
        <f>+B77</f>
        <v>292611210</v>
      </c>
      <c r="C72" s="2">
        <f aca="true" t="shared" si="10" ref="C72:K72">+C77</f>
        <v>315819524</v>
      </c>
      <c r="D72" s="2">
        <f t="shared" si="10"/>
        <v>349094454</v>
      </c>
      <c r="E72" s="2">
        <f t="shared" si="10"/>
        <v>338643127</v>
      </c>
      <c r="F72" s="2">
        <f t="shared" si="10"/>
        <v>348192322</v>
      </c>
      <c r="G72" s="2">
        <f t="shared" si="10"/>
        <v>348192322</v>
      </c>
      <c r="H72" s="2">
        <f t="shared" si="10"/>
        <v>376129653</v>
      </c>
      <c r="I72" s="2">
        <f t="shared" si="10"/>
        <v>386918562</v>
      </c>
      <c r="J72" s="2">
        <f t="shared" si="10"/>
        <v>402730597</v>
      </c>
      <c r="K72" s="2">
        <f t="shared" si="10"/>
        <v>422061662</v>
      </c>
    </row>
    <row r="73" spans="1:11" ht="12.75" hidden="1">
      <c r="A73" s="2" t="s">
        <v>137</v>
      </c>
      <c r="B73" s="2">
        <f>+B74</f>
        <v>141121852.5</v>
      </c>
      <c r="C73" s="2">
        <f aca="true" t="shared" si="11" ref="C73:K73">+(C78+C80+C81+C82)-(B78+B80+B81+B82)</f>
        <v>142485269</v>
      </c>
      <c r="D73" s="2">
        <f t="shared" si="11"/>
        <v>76148187</v>
      </c>
      <c r="E73" s="2">
        <f t="shared" si="11"/>
        <v>17991604</v>
      </c>
      <c r="F73" s="2">
        <f>+(F78+F80+F81+F82)-(D78+D80+D81+D82)</f>
        <v>322777882</v>
      </c>
      <c r="G73" s="2">
        <f>+(G78+G80+G81+G82)-(D78+D80+D81+D82)</f>
        <v>322777882</v>
      </c>
      <c r="H73" s="2">
        <f>+(H78+H80+H81+H82)-(D78+D80+D81+D82)</f>
        <v>116059990</v>
      </c>
      <c r="I73" s="2">
        <f>+(I78+I80+I81+I82)-(E78+E80+E81+E82)</f>
        <v>-111376109</v>
      </c>
      <c r="J73" s="2">
        <f t="shared" si="11"/>
        <v>-3514914</v>
      </c>
      <c r="K73" s="2">
        <f t="shared" si="11"/>
        <v>1665660</v>
      </c>
    </row>
    <row r="74" spans="1:11" ht="12.75" hidden="1">
      <c r="A74" s="2" t="s">
        <v>138</v>
      </c>
      <c r="B74" s="2">
        <f>+TREND(C74:E74)</f>
        <v>141121852.5</v>
      </c>
      <c r="C74" s="2">
        <f>+C73</f>
        <v>142485269</v>
      </c>
      <c r="D74" s="2">
        <f aca="true" t="shared" si="12" ref="D74:K74">+D73</f>
        <v>76148187</v>
      </c>
      <c r="E74" s="2">
        <f t="shared" si="12"/>
        <v>17991604</v>
      </c>
      <c r="F74" s="2">
        <f t="shared" si="12"/>
        <v>322777882</v>
      </c>
      <c r="G74" s="2">
        <f t="shared" si="12"/>
        <v>322777882</v>
      </c>
      <c r="H74" s="2">
        <f t="shared" si="12"/>
        <v>116059990</v>
      </c>
      <c r="I74" s="2">
        <f t="shared" si="12"/>
        <v>-111376109</v>
      </c>
      <c r="J74" s="2">
        <f t="shared" si="12"/>
        <v>-3514914</v>
      </c>
      <c r="K74" s="2">
        <f t="shared" si="12"/>
        <v>1665660</v>
      </c>
    </row>
    <row r="75" spans="1:11" ht="12.75" hidden="1">
      <c r="A75" s="2" t="s">
        <v>139</v>
      </c>
      <c r="B75" s="2">
        <f>+B84-(((B80+B81+B78)*B70)-B79)</f>
        <v>34050102.02558017</v>
      </c>
      <c r="C75" s="2">
        <f aca="true" t="shared" si="13" ref="C75:K75">+C84-(((C80+C81+C78)*C70)-C79)</f>
        <v>52039812.43955141</v>
      </c>
      <c r="D75" s="2">
        <f t="shared" si="13"/>
        <v>-7592877.92437005</v>
      </c>
      <c r="E75" s="2">
        <f t="shared" si="13"/>
        <v>-73919763.4140468</v>
      </c>
      <c r="F75" s="2">
        <f t="shared" si="13"/>
        <v>205428990.9211756</v>
      </c>
      <c r="G75" s="2">
        <f t="shared" si="13"/>
        <v>205428990.9211756</v>
      </c>
      <c r="H75" s="2">
        <f t="shared" si="13"/>
        <v>18587142.089467704</v>
      </c>
      <c r="I75" s="2">
        <f t="shared" si="13"/>
        <v>150247231.8631893</v>
      </c>
      <c r="J75" s="2">
        <f t="shared" si="13"/>
        <v>154329315.26328406</v>
      </c>
      <c r="K75" s="2">
        <f t="shared" si="13"/>
        <v>159550547.366054</v>
      </c>
    </row>
    <row r="76" spans="1:11" ht="12.75" hidden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2.75" hidden="1">
      <c r="A77" s="1" t="s">
        <v>66</v>
      </c>
      <c r="B77" s="3">
        <v>292611210</v>
      </c>
      <c r="C77" s="3">
        <v>315819524</v>
      </c>
      <c r="D77" s="3">
        <v>349094454</v>
      </c>
      <c r="E77" s="3">
        <v>338643127</v>
      </c>
      <c r="F77" s="3">
        <v>348192322</v>
      </c>
      <c r="G77" s="3">
        <v>348192322</v>
      </c>
      <c r="H77" s="3">
        <v>376129653</v>
      </c>
      <c r="I77" s="3">
        <v>386918562</v>
      </c>
      <c r="J77" s="3">
        <v>402730597</v>
      </c>
      <c r="K77" s="3">
        <v>422061662</v>
      </c>
    </row>
    <row r="78" spans="1:11" ht="12.75" hidden="1">
      <c r="A78" s="1" t="s">
        <v>67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2.75" hidden="1">
      <c r="A79" s="1" t="s">
        <v>68</v>
      </c>
      <c r="B79" s="3">
        <v>125846116</v>
      </c>
      <c r="C79" s="3">
        <v>262145841</v>
      </c>
      <c r="D79" s="3">
        <v>306855727</v>
      </c>
      <c r="E79" s="3">
        <v>-66310000</v>
      </c>
      <c r="F79" s="3">
        <v>232671000</v>
      </c>
      <c r="G79" s="3">
        <v>232671000</v>
      </c>
      <c r="H79" s="3">
        <v>413299055</v>
      </c>
      <c r="I79" s="3">
        <v>309336315</v>
      </c>
      <c r="J79" s="3">
        <v>313037173</v>
      </c>
      <c r="K79" s="3">
        <v>319565787</v>
      </c>
    </row>
    <row r="80" spans="1:11" ht="12.75" hidden="1">
      <c r="A80" s="1" t="s">
        <v>69</v>
      </c>
      <c r="B80" s="3">
        <v>43043772</v>
      </c>
      <c r="C80" s="3">
        <v>109131324</v>
      </c>
      <c r="D80" s="3">
        <v>138219778</v>
      </c>
      <c r="E80" s="3">
        <v>320636200</v>
      </c>
      <c r="F80" s="3">
        <v>619920159</v>
      </c>
      <c r="G80" s="3">
        <v>619920159</v>
      </c>
      <c r="H80" s="3">
        <v>204808577</v>
      </c>
      <c r="I80" s="3">
        <v>199149709</v>
      </c>
      <c r="J80" s="3">
        <v>195554289</v>
      </c>
      <c r="K80" s="3">
        <v>197135578</v>
      </c>
    </row>
    <row r="81" spans="1:11" ht="12.75" hidden="1">
      <c r="A81" s="1" t="s">
        <v>70</v>
      </c>
      <c r="B81" s="3">
        <v>43109053</v>
      </c>
      <c r="C81" s="3">
        <v>114004451</v>
      </c>
      <c r="D81" s="3">
        <v>161064184</v>
      </c>
      <c r="E81" s="3">
        <v>2141685</v>
      </c>
      <c r="F81" s="3">
        <v>2141685</v>
      </c>
      <c r="G81" s="3">
        <v>2141685</v>
      </c>
      <c r="H81" s="3">
        <v>210535375</v>
      </c>
      <c r="I81" s="3">
        <v>6749749</v>
      </c>
      <c r="J81" s="3">
        <v>6830255</v>
      </c>
      <c r="K81" s="3">
        <v>6914626</v>
      </c>
    </row>
    <row r="82" spans="1:11" ht="12.75" hidden="1">
      <c r="A82" s="1" t="s">
        <v>71</v>
      </c>
      <c r="B82" s="3">
        <v>0</v>
      </c>
      <c r="C82" s="3">
        <v>5502319</v>
      </c>
      <c r="D82" s="3">
        <v>5502319</v>
      </c>
      <c r="E82" s="3">
        <v>0</v>
      </c>
      <c r="F82" s="3">
        <v>5502319</v>
      </c>
      <c r="G82" s="3">
        <v>5502319</v>
      </c>
      <c r="H82" s="3">
        <v>5502319</v>
      </c>
      <c r="I82" s="3">
        <v>5502318</v>
      </c>
      <c r="J82" s="3">
        <v>5502318</v>
      </c>
      <c r="K82" s="3">
        <v>5502318</v>
      </c>
    </row>
    <row r="83" spans="1:11" ht="12.75" hidden="1">
      <c r="A83" s="1" t="s">
        <v>72</v>
      </c>
      <c r="B83" s="3">
        <v>311777852</v>
      </c>
      <c r="C83" s="3">
        <v>297377621</v>
      </c>
      <c r="D83" s="3">
        <v>366782982</v>
      </c>
      <c r="E83" s="3">
        <v>7983800</v>
      </c>
      <c r="F83" s="3">
        <v>15248417</v>
      </c>
      <c r="G83" s="3">
        <v>15248417</v>
      </c>
      <c r="H83" s="3">
        <v>357445568</v>
      </c>
      <c r="I83" s="3">
        <v>298954256</v>
      </c>
      <c r="J83" s="3">
        <v>315817152</v>
      </c>
      <c r="K83" s="3">
        <v>330978831</v>
      </c>
    </row>
    <row r="84" spans="1:11" ht="12.75" hidden="1">
      <c r="A84" s="1" t="s">
        <v>73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</row>
    <row r="85" spans="1:11" ht="12.75" hidden="1">
      <c r="A85" s="1" t="s">
        <v>74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" customHeight="1">
      <c r="A1" s="109" t="s">
        <v>104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9</v>
      </c>
      <c r="D3" s="15" t="s">
        <v>9</v>
      </c>
      <c r="E3" s="13" t="s">
        <v>10</v>
      </c>
      <c r="F3" s="14" t="s">
        <v>11</v>
      </c>
      <c r="G3" s="15" t="s">
        <v>12</v>
      </c>
      <c r="H3" s="16" t="s">
        <v>13</v>
      </c>
      <c r="I3" s="13" t="s">
        <v>14</v>
      </c>
      <c r="J3" s="14" t="s">
        <v>15</v>
      </c>
      <c r="K3" s="15" t="s">
        <v>16</v>
      </c>
    </row>
    <row r="4" spans="1:11" ht="13.5">
      <c r="A4" s="17" t="s">
        <v>17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18</v>
      </c>
      <c r="B5" s="6">
        <v>19507344</v>
      </c>
      <c r="C5" s="6">
        <v>11273869</v>
      </c>
      <c r="D5" s="23">
        <v>22122675</v>
      </c>
      <c r="E5" s="24">
        <v>25536880</v>
      </c>
      <c r="F5" s="6">
        <v>25536880</v>
      </c>
      <c r="G5" s="25">
        <v>25536880</v>
      </c>
      <c r="H5" s="26">
        <v>24848724</v>
      </c>
      <c r="I5" s="24">
        <v>26785390</v>
      </c>
      <c r="J5" s="6">
        <v>28154409</v>
      </c>
      <c r="K5" s="25">
        <v>29619627</v>
      </c>
    </row>
    <row r="6" spans="1:11" ht="13.5">
      <c r="A6" s="22" t="s">
        <v>19</v>
      </c>
      <c r="B6" s="6">
        <v>0</v>
      </c>
      <c r="C6" s="6">
        <v>152086</v>
      </c>
      <c r="D6" s="23">
        <v>1881275</v>
      </c>
      <c r="E6" s="24">
        <v>2123415</v>
      </c>
      <c r="F6" s="6">
        <v>1760000</v>
      </c>
      <c r="G6" s="25">
        <v>1760000</v>
      </c>
      <c r="H6" s="26">
        <v>1769309</v>
      </c>
      <c r="I6" s="24">
        <v>1848000</v>
      </c>
      <c r="J6" s="6">
        <v>1940400</v>
      </c>
      <c r="K6" s="25">
        <v>2037420</v>
      </c>
    </row>
    <row r="7" spans="1:11" ht="13.5">
      <c r="A7" s="22" t="s">
        <v>20</v>
      </c>
      <c r="B7" s="6">
        <v>0</v>
      </c>
      <c r="C7" s="6">
        <v>0</v>
      </c>
      <c r="D7" s="23">
        <v>1580450</v>
      </c>
      <c r="E7" s="24">
        <v>2041230</v>
      </c>
      <c r="F7" s="6">
        <v>2041230</v>
      </c>
      <c r="G7" s="25">
        <v>2041230</v>
      </c>
      <c r="H7" s="26">
        <v>1348757</v>
      </c>
      <c r="I7" s="24">
        <v>2143292</v>
      </c>
      <c r="J7" s="6">
        <v>2250457</v>
      </c>
      <c r="K7" s="25">
        <v>2362979</v>
      </c>
    </row>
    <row r="8" spans="1:11" ht="13.5">
      <c r="A8" s="22" t="s">
        <v>21</v>
      </c>
      <c r="B8" s="6">
        <v>124758250</v>
      </c>
      <c r="C8" s="6">
        <v>4016834</v>
      </c>
      <c r="D8" s="23">
        <v>141954415</v>
      </c>
      <c r="E8" s="24">
        <v>163378064</v>
      </c>
      <c r="F8" s="6">
        <v>161370000</v>
      </c>
      <c r="G8" s="25">
        <v>161370000</v>
      </c>
      <c r="H8" s="26">
        <v>162789026</v>
      </c>
      <c r="I8" s="24">
        <v>171159000</v>
      </c>
      <c r="J8" s="6">
        <v>179809000</v>
      </c>
      <c r="K8" s="25">
        <v>188996500</v>
      </c>
    </row>
    <row r="9" spans="1:11" ht="13.5">
      <c r="A9" s="22" t="s">
        <v>22</v>
      </c>
      <c r="B9" s="6">
        <v>8147295</v>
      </c>
      <c r="C9" s="6">
        <v>507320</v>
      </c>
      <c r="D9" s="23">
        <v>5238230</v>
      </c>
      <c r="E9" s="24">
        <v>4850658</v>
      </c>
      <c r="F9" s="6">
        <v>5457854</v>
      </c>
      <c r="G9" s="25">
        <v>5457854</v>
      </c>
      <c r="H9" s="26">
        <v>6027181</v>
      </c>
      <c r="I9" s="24">
        <v>5748038</v>
      </c>
      <c r="J9" s="6">
        <v>6053857</v>
      </c>
      <c r="K9" s="25">
        <v>6376159</v>
      </c>
    </row>
    <row r="10" spans="1:11" ht="25.5">
      <c r="A10" s="27" t="s">
        <v>129</v>
      </c>
      <c r="B10" s="28">
        <f>SUM(B5:B9)</f>
        <v>152412889</v>
      </c>
      <c r="C10" s="29">
        <f aca="true" t="shared" si="0" ref="C10:K10">SUM(C5:C9)</f>
        <v>15950109</v>
      </c>
      <c r="D10" s="30">
        <f t="shared" si="0"/>
        <v>172777045</v>
      </c>
      <c r="E10" s="28">
        <f t="shared" si="0"/>
        <v>197930247</v>
      </c>
      <c r="F10" s="29">
        <f t="shared" si="0"/>
        <v>196165964</v>
      </c>
      <c r="G10" s="31">
        <f t="shared" si="0"/>
        <v>196165964</v>
      </c>
      <c r="H10" s="32">
        <f t="shared" si="0"/>
        <v>196782997</v>
      </c>
      <c r="I10" s="28">
        <f t="shared" si="0"/>
        <v>207683720</v>
      </c>
      <c r="J10" s="29">
        <f t="shared" si="0"/>
        <v>218208123</v>
      </c>
      <c r="K10" s="31">
        <f t="shared" si="0"/>
        <v>229392685</v>
      </c>
    </row>
    <row r="11" spans="1:11" ht="13.5">
      <c r="A11" s="22" t="s">
        <v>23</v>
      </c>
      <c r="B11" s="6">
        <v>73794887</v>
      </c>
      <c r="C11" s="6">
        <v>7680346</v>
      </c>
      <c r="D11" s="23">
        <v>94749589</v>
      </c>
      <c r="E11" s="24">
        <v>89490742</v>
      </c>
      <c r="F11" s="6">
        <v>90309233</v>
      </c>
      <c r="G11" s="25">
        <v>90309233</v>
      </c>
      <c r="H11" s="26">
        <v>97908428</v>
      </c>
      <c r="I11" s="24">
        <v>95953648</v>
      </c>
      <c r="J11" s="6">
        <v>101950741</v>
      </c>
      <c r="K11" s="25">
        <v>108322661</v>
      </c>
    </row>
    <row r="12" spans="1:11" ht="13.5">
      <c r="A12" s="22" t="s">
        <v>24</v>
      </c>
      <c r="B12" s="6">
        <v>13185058</v>
      </c>
      <c r="C12" s="6">
        <v>1138914</v>
      </c>
      <c r="D12" s="23">
        <v>13531680</v>
      </c>
      <c r="E12" s="24">
        <v>15486957</v>
      </c>
      <c r="F12" s="6">
        <v>15486957</v>
      </c>
      <c r="G12" s="25">
        <v>15486957</v>
      </c>
      <c r="H12" s="26">
        <v>14250646</v>
      </c>
      <c r="I12" s="24">
        <v>16261308</v>
      </c>
      <c r="J12" s="6">
        <v>17074366</v>
      </c>
      <c r="K12" s="25">
        <v>17928089</v>
      </c>
    </row>
    <row r="13" spans="1:11" ht="13.5">
      <c r="A13" s="22" t="s">
        <v>130</v>
      </c>
      <c r="B13" s="6">
        <v>12816722</v>
      </c>
      <c r="C13" s="6">
        <v>19092096</v>
      </c>
      <c r="D13" s="23">
        <v>19522791</v>
      </c>
      <c r="E13" s="24">
        <v>9678883</v>
      </c>
      <c r="F13" s="6">
        <v>9598883</v>
      </c>
      <c r="G13" s="25">
        <v>9598883</v>
      </c>
      <c r="H13" s="26">
        <v>17233699</v>
      </c>
      <c r="I13" s="24">
        <v>17448353</v>
      </c>
      <c r="J13" s="6">
        <v>18320770</v>
      </c>
      <c r="K13" s="25">
        <v>19236809</v>
      </c>
    </row>
    <row r="14" spans="1:11" ht="13.5">
      <c r="A14" s="22" t="s">
        <v>25</v>
      </c>
      <c r="B14" s="6">
        <v>142175</v>
      </c>
      <c r="C14" s="6">
        <v>236013</v>
      </c>
      <c r="D14" s="23">
        <v>412509</v>
      </c>
      <c r="E14" s="24">
        <v>500000</v>
      </c>
      <c r="F14" s="6">
        <v>300000</v>
      </c>
      <c r="G14" s="25">
        <v>300000</v>
      </c>
      <c r="H14" s="26">
        <v>39607</v>
      </c>
      <c r="I14" s="24">
        <v>868703</v>
      </c>
      <c r="J14" s="6">
        <v>300676</v>
      </c>
      <c r="K14" s="25">
        <v>111339</v>
      </c>
    </row>
    <row r="15" spans="1:11" ht="13.5">
      <c r="A15" s="22" t="s">
        <v>26</v>
      </c>
      <c r="B15" s="6">
        <v>0</v>
      </c>
      <c r="C15" s="6">
        <v>-65915</v>
      </c>
      <c r="D15" s="23">
        <v>1346205</v>
      </c>
      <c r="E15" s="24">
        <v>1385000</v>
      </c>
      <c r="F15" s="6">
        <v>1902000</v>
      </c>
      <c r="G15" s="25">
        <v>1902000</v>
      </c>
      <c r="H15" s="26">
        <v>2545568</v>
      </c>
      <c r="I15" s="24">
        <v>1720000</v>
      </c>
      <c r="J15" s="6">
        <v>1596000</v>
      </c>
      <c r="K15" s="25">
        <v>1675800</v>
      </c>
    </row>
    <row r="16" spans="1:11" ht="13.5">
      <c r="A16" s="22" t="s">
        <v>21</v>
      </c>
      <c r="B16" s="6">
        <v>0</v>
      </c>
      <c r="C16" s="6">
        <v>0</v>
      </c>
      <c r="D16" s="23">
        <v>247783</v>
      </c>
      <c r="E16" s="24">
        <v>400000</v>
      </c>
      <c r="F16" s="6">
        <v>758987</v>
      </c>
      <c r="G16" s="25">
        <v>758987</v>
      </c>
      <c r="H16" s="26">
        <v>383273</v>
      </c>
      <c r="I16" s="24">
        <v>793900</v>
      </c>
      <c r="J16" s="6">
        <v>830420</v>
      </c>
      <c r="K16" s="25">
        <v>868619</v>
      </c>
    </row>
    <row r="17" spans="1:11" ht="13.5">
      <c r="A17" s="22" t="s">
        <v>27</v>
      </c>
      <c r="B17" s="6">
        <v>66496310</v>
      </c>
      <c r="C17" s="6">
        <v>21036743</v>
      </c>
      <c r="D17" s="23">
        <v>60678819</v>
      </c>
      <c r="E17" s="24">
        <v>73145316</v>
      </c>
      <c r="F17" s="6">
        <v>75766850</v>
      </c>
      <c r="G17" s="25">
        <v>75766850</v>
      </c>
      <c r="H17" s="26">
        <v>78216384</v>
      </c>
      <c r="I17" s="24">
        <v>65528263</v>
      </c>
      <c r="J17" s="6">
        <v>69014483</v>
      </c>
      <c r="K17" s="25">
        <v>72465018</v>
      </c>
    </row>
    <row r="18" spans="1:11" ht="13.5">
      <c r="A18" s="33" t="s">
        <v>28</v>
      </c>
      <c r="B18" s="34">
        <f>SUM(B11:B17)</f>
        <v>166435152</v>
      </c>
      <c r="C18" s="35">
        <f aca="true" t="shared" si="1" ref="C18:K18">SUM(C11:C17)</f>
        <v>49118197</v>
      </c>
      <c r="D18" s="36">
        <f t="shared" si="1"/>
        <v>190489376</v>
      </c>
      <c r="E18" s="34">
        <f t="shared" si="1"/>
        <v>190086898</v>
      </c>
      <c r="F18" s="35">
        <f t="shared" si="1"/>
        <v>194122910</v>
      </c>
      <c r="G18" s="37">
        <f t="shared" si="1"/>
        <v>194122910</v>
      </c>
      <c r="H18" s="38">
        <f t="shared" si="1"/>
        <v>210577605</v>
      </c>
      <c r="I18" s="34">
        <f t="shared" si="1"/>
        <v>198574175</v>
      </c>
      <c r="J18" s="35">
        <f t="shared" si="1"/>
        <v>209087456</v>
      </c>
      <c r="K18" s="37">
        <f t="shared" si="1"/>
        <v>220608335</v>
      </c>
    </row>
    <row r="19" spans="1:11" ht="13.5">
      <c r="A19" s="33" t="s">
        <v>29</v>
      </c>
      <c r="B19" s="39">
        <f>+B10-B18</f>
        <v>-14022263</v>
      </c>
      <c r="C19" s="40">
        <f aca="true" t="shared" si="2" ref="C19:K19">+C10-C18</f>
        <v>-33168088</v>
      </c>
      <c r="D19" s="41">
        <f t="shared" si="2"/>
        <v>-17712331</v>
      </c>
      <c r="E19" s="39">
        <f t="shared" si="2"/>
        <v>7843349</v>
      </c>
      <c r="F19" s="40">
        <f t="shared" si="2"/>
        <v>2043054</v>
      </c>
      <c r="G19" s="42">
        <f t="shared" si="2"/>
        <v>2043054</v>
      </c>
      <c r="H19" s="43">
        <f t="shared" si="2"/>
        <v>-13794608</v>
      </c>
      <c r="I19" s="39">
        <f t="shared" si="2"/>
        <v>9109545</v>
      </c>
      <c r="J19" s="40">
        <f t="shared" si="2"/>
        <v>9120667</v>
      </c>
      <c r="K19" s="42">
        <f t="shared" si="2"/>
        <v>8784350</v>
      </c>
    </row>
    <row r="20" spans="1:11" ht="25.5">
      <c r="A20" s="44" t="s">
        <v>30</v>
      </c>
      <c r="B20" s="45">
        <v>44415812</v>
      </c>
      <c r="C20" s="46">
        <v>6440317</v>
      </c>
      <c r="D20" s="47">
        <v>31329991</v>
      </c>
      <c r="E20" s="45">
        <v>39873000</v>
      </c>
      <c r="F20" s="46">
        <v>31873000</v>
      </c>
      <c r="G20" s="48">
        <v>31873000</v>
      </c>
      <c r="H20" s="49">
        <v>31955758</v>
      </c>
      <c r="I20" s="45">
        <v>31679000</v>
      </c>
      <c r="J20" s="46">
        <v>34179000</v>
      </c>
      <c r="K20" s="48">
        <v>36009000</v>
      </c>
    </row>
    <row r="21" spans="1:11" ht="63.75">
      <c r="A21" s="50" t="s">
        <v>131</v>
      </c>
      <c r="B21" s="51">
        <v>0</v>
      </c>
      <c r="C21" s="52">
        <v>0</v>
      </c>
      <c r="D21" s="53">
        <v>0</v>
      </c>
      <c r="E21" s="51">
        <v>0</v>
      </c>
      <c r="F21" s="52">
        <v>0</v>
      </c>
      <c r="G21" s="54">
        <v>0</v>
      </c>
      <c r="H21" s="55">
        <v>0</v>
      </c>
      <c r="I21" s="51">
        <v>0</v>
      </c>
      <c r="J21" s="52">
        <v>0</v>
      </c>
      <c r="K21" s="54">
        <v>0</v>
      </c>
    </row>
    <row r="22" spans="1:11" ht="25.5">
      <c r="A22" s="56" t="s">
        <v>132</v>
      </c>
      <c r="B22" s="57">
        <f>SUM(B19:B21)</f>
        <v>30393549</v>
      </c>
      <c r="C22" s="58">
        <f aca="true" t="shared" si="3" ref="C22:K22">SUM(C19:C21)</f>
        <v>-26727771</v>
      </c>
      <c r="D22" s="59">
        <f t="shared" si="3"/>
        <v>13617660</v>
      </c>
      <c r="E22" s="57">
        <f t="shared" si="3"/>
        <v>47716349</v>
      </c>
      <c r="F22" s="58">
        <f t="shared" si="3"/>
        <v>33916054</v>
      </c>
      <c r="G22" s="60">
        <f t="shared" si="3"/>
        <v>33916054</v>
      </c>
      <c r="H22" s="61">
        <f t="shared" si="3"/>
        <v>18161150</v>
      </c>
      <c r="I22" s="57">
        <f t="shared" si="3"/>
        <v>40788545</v>
      </c>
      <c r="J22" s="58">
        <f t="shared" si="3"/>
        <v>43299667</v>
      </c>
      <c r="K22" s="60">
        <f t="shared" si="3"/>
        <v>44793350</v>
      </c>
    </row>
    <row r="23" spans="1:11" ht="13.5">
      <c r="A23" s="50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62" t="s">
        <v>32</v>
      </c>
      <c r="B24" s="39">
        <f>SUM(B22:B23)</f>
        <v>30393549</v>
      </c>
      <c r="C24" s="40">
        <f aca="true" t="shared" si="4" ref="C24:K24">SUM(C22:C23)</f>
        <v>-26727771</v>
      </c>
      <c r="D24" s="41">
        <f t="shared" si="4"/>
        <v>13617660</v>
      </c>
      <c r="E24" s="39">
        <f t="shared" si="4"/>
        <v>47716349</v>
      </c>
      <c r="F24" s="40">
        <f t="shared" si="4"/>
        <v>33916054</v>
      </c>
      <c r="G24" s="42">
        <f t="shared" si="4"/>
        <v>33916054</v>
      </c>
      <c r="H24" s="43">
        <f t="shared" si="4"/>
        <v>18161150</v>
      </c>
      <c r="I24" s="39">
        <f t="shared" si="4"/>
        <v>40788545</v>
      </c>
      <c r="J24" s="40">
        <f t="shared" si="4"/>
        <v>43299667</v>
      </c>
      <c r="K24" s="42">
        <f t="shared" si="4"/>
        <v>44793350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64" t="s">
        <v>133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3.5">
      <c r="A27" s="33" t="s">
        <v>33</v>
      </c>
      <c r="B27" s="7">
        <v>46705955</v>
      </c>
      <c r="C27" s="7">
        <v>4822272</v>
      </c>
      <c r="D27" s="69">
        <v>432859016</v>
      </c>
      <c r="E27" s="70">
        <v>52065999</v>
      </c>
      <c r="F27" s="7">
        <v>46266350</v>
      </c>
      <c r="G27" s="71">
        <v>46266350</v>
      </c>
      <c r="H27" s="72">
        <v>34641072</v>
      </c>
      <c r="I27" s="70">
        <v>34244899</v>
      </c>
      <c r="J27" s="7">
        <v>42179129</v>
      </c>
      <c r="K27" s="71">
        <v>42009320</v>
      </c>
    </row>
    <row r="28" spans="1:11" ht="13.5">
      <c r="A28" s="73" t="s">
        <v>34</v>
      </c>
      <c r="B28" s="6">
        <v>41671643</v>
      </c>
      <c r="C28" s="6">
        <v>-12343946</v>
      </c>
      <c r="D28" s="23">
        <v>34488114</v>
      </c>
      <c r="E28" s="24">
        <v>29072649</v>
      </c>
      <c r="F28" s="6">
        <v>39873000</v>
      </c>
      <c r="G28" s="25">
        <v>39873000</v>
      </c>
      <c r="H28" s="26">
        <v>0</v>
      </c>
      <c r="I28" s="24">
        <v>33204300</v>
      </c>
      <c r="J28" s="6">
        <v>42179129</v>
      </c>
      <c r="K28" s="25">
        <v>42009320</v>
      </c>
    </row>
    <row r="29" spans="1:11" ht="13.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3.5">
      <c r="A30" s="22" t="s">
        <v>35</v>
      </c>
      <c r="B30" s="6">
        <v>0</v>
      </c>
      <c r="C30" s="6">
        <v>0</v>
      </c>
      <c r="D30" s="23">
        <v>0</v>
      </c>
      <c r="E30" s="24">
        <v>4350000</v>
      </c>
      <c r="F30" s="6">
        <v>4350000</v>
      </c>
      <c r="G30" s="25">
        <v>4350000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36</v>
      </c>
      <c r="B31" s="6">
        <v>5034306</v>
      </c>
      <c r="C31" s="6">
        <v>0</v>
      </c>
      <c r="D31" s="23">
        <v>383653311</v>
      </c>
      <c r="E31" s="24">
        <v>4843350</v>
      </c>
      <c r="F31" s="6">
        <v>2043350</v>
      </c>
      <c r="G31" s="25">
        <v>2043350</v>
      </c>
      <c r="H31" s="26">
        <v>0</v>
      </c>
      <c r="I31" s="24">
        <v>100000</v>
      </c>
      <c r="J31" s="6">
        <v>0</v>
      </c>
      <c r="K31" s="25">
        <v>0</v>
      </c>
    </row>
    <row r="32" spans="1:11" ht="13.5">
      <c r="A32" s="33" t="s">
        <v>37</v>
      </c>
      <c r="B32" s="7">
        <f>SUM(B28:B31)</f>
        <v>46705949</v>
      </c>
      <c r="C32" s="7">
        <f aca="true" t="shared" si="5" ref="C32:K32">SUM(C28:C31)</f>
        <v>-12343946</v>
      </c>
      <c r="D32" s="69">
        <f t="shared" si="5"/>
        <v>418141425</v>
      </c>
      <c r="E32" s="70">
        <f t="shared" si="5"/>
        <v>38265999</v>
      </c>
      <c r="F32" s="7">
        <f t="shared" si="5"/>
        <v>46266350</v>
      </c>
      <c r="G32" s="71">
        <f t="shared" si="5"/>
        <v>46266350</v>
      </c>
      <c r="H32" s="72">
        <f t="shared" si="5"/>
        <v>0</v>
      </c>
      <c r="I32" s="70">
        <f t="shared" si="5"/>
        <v>33304300</v>
      </c>
      <c r="J32" s="7">
        <f t="shared" si="5"/>
        <v>42179129</v>
      </c>
      <c r="K32" s="71">
        <f t="shared" si="5"/>
        <v>42009320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3.5">
      <c r="A34" s="64" t="s">
        <v>38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3.5">
      <c r="A35" s="22" t="s">
        <v>39</v>
      </c>
      <c r="B35" s="6">
        <v>31848866</v>
      </c>
      <c r="C35" s="6">
        <v>-55433351</v>
      </c>
      <c r="D35" s="23">
        <v>52425014</v>
      </c>
      <c r="E35" s="24">
        <v>51744510</v>
      </c>
      <c r="F35" s="6">
        <v>61484185</v>
      </c>
      <c r="G35" s="25">
        <v>61484185</v>
      </c>
      <c r="H35" s="26">
        <v>9608396</v>
      </c>
      <c r="I35" s="24">
        <v>58336211</v>
      </c>
      <c r="J35" s="6">
        <v>64926602</v>
      </c>
      <c r="K35" s="25">
        <v>73133705</v>
      </c>
    </row>
    <row r="36" spans="1:11" ht="13.5">
      <c r="A36" s="22" t="s">
        <v>40</v>
      </c>
      <c r="B36" s="6">
        <v>334065637</v>
      </c>
      <c r="C36" s="6">
        <v>-6358962</v>
      </c>
      <c r="D36" s="23">
        <v>315891041</v>
      </c>
      <c r="E36" s="24">
        <v>450184665</v>
      </c>
      <c r="F36" s="6">
        <v>351740708</v>
      </c>
      <c r="G36" s="25">
        <v>351740708</v>
      </c>
      <c r="H36" s="26">
        <v>17407373</v>
      </c>
      <c r="I36" s="24">
        <v>371821899</v>
      </c>
      <c r="J36" s="6">
        <v>395730129</v>
      </c>
      <c r="K36" s="25">
        <v>418552320</v>
      </c>
    </row>
    <row r="37" spans="1:11" ht="13.5">
      <c r="A37" s="22" t="s">
        <v>41</v>
      </c>
      <c r="B37" s="6">
        <v>28528673</v>
      </c>
      <c r="C37" s="6">
        <v>5134252</v>
      </c>
      <c r="D37" s="23">
        <v>53966044</v>
      </c>
      <c r="E37" s="24">
        <v>23267000</v>
      </c>
      <c r="F37" s="6">
        <v>29251626</v>
      </c>
      <c r="G37" s="25">
        <v>29251626</v>
      </c>
      <c r="H37" s="26">
        <v>8854609</v>
      </c>
      <c r="I37" s="24">
        <v>19675917</v>
      </c>
      <c r="J37" s="6">
        <v>18594996</v>
      </c>
      <c r="K37" s="25">
        <v>13883008</v>
      </c>
    </row>
    <row r="38" spans="1:11" ht="13.5">
      <c r="A38" s="22" t="s">
        <v>42</v>
      </c>
      <c r="B38" s="6">
        <v>3184583</v>
      </c>
      <c r="C38" s="6">
        <v>105078</v>
      </c>
      <c r="D38" s="23">
        <v>-139951</v>
      </c>
      <c r="E38" s="24">
        <v>14393087</v>
      </c>
      <c r="F38" s="6">
        <v>20376000</v>
      </c>
      <c r="G38" s="25">
        <v>20376000</v>
      </c>
      <c r="H38" s="26">
        <v>0</v>
      </c>
      <c r="I38" s="24">
        <v>17370289</v>
      </c>
      <c r="J38" s="6">
        <v>18124645</v>
      </c>
      <c r="K38" s="25">
        <v>19513818</v>
      </c>
    </row>
    <row r="39" spans="1:11" ht="13.5">
      <c r="A39" s="22" t="s">
        <v>43</v>
      </c>
      <c r="B39" s="6">
        <v>334201247</v>
      </c>
      <c r="C39" s="6">
        <v>-40303872</v>
      </c>
      <c r="D39" s="23">
        <v>300872302</v>
      </c>
      <c r="E39" s="24">
        <v>416552739</v>
      </c>
      <c r="F39" s="6">
        <v>329681213</v>
      </c>
      <c r="G39" s="25">
        <v>329681213</v>
      </c>
      <c r="H39" s="26">
        <v>22</v>
      </c>
      <c r="I39" s="24">
        <v>352323359</v>
      </c>
      <c r="J39" s="6">
        <v>380637423</v>
      </c>
      <c r="K39" s="25">
        <v>413495849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64" t="s">
        <v>44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3.5">
      <c r="A42" s="22" t="s">
        <v>45</v>
      </c>
      <c r="B42" s="6">
        <v>43892336</v>
      </c>
      <c r="C42" s="6">
        <v>0</v>
      </c>
      <c r="D42" s="23">
        <v>0</v>
      </c>
      <c r="E42" s="24">
        <v>0</v>
      </c>
      <c r="F42" s="6">
        <v>230957836</v>
      </c>
      <c r="G42" s="25">
        <v>230957836</v>
      </c>
      <c r="H42" s="26">
        <v>0</v>
      </c>
      <c r="I42" s="24">
        <v>203616733</v>
      </c>
      <c r="J42" s="6">
        <v>226274999</v>
      </c>
      <c r="K42" s="25">
        <v>237745100</v>
      </c>
    </row>
    <row r="43" spans="1:11" ht="13.5">
      <c r="A43" s="22" t="s">
        <v>46</v>
      </c>
      <c r="B43" s="6">
        <v>-46759873</v>
      </c>
      <c r="C43" s="6">
        <v>0</v>
      </c>
      <c r="D43" s="23">
        <v>0</v>
      </c>
      <c r="E43" s="24">
        <v>0</v>
      </c>
      <c r="F43" s="6">
        <v>0</v>
      </c>
      <c r="G43" s="25">
        <v>0</v>
      </c>
      <c r="H43" s="26">
        <v>0</v>
      </c>
      <c r="I43" s="24">
        <v>0</v>
      </c>
      <c r="J43" s="6">
        <v>0</v>
      </c>
      <c r="K43" s="25">
        <v>0</v>
      </c>
    </row>
    <row r="44" spans="1:11" ht="13.5">
      <c r="A44" s="22" t="s">
        <v>47</v>
      </c>
      <c r="B44" s="6">
        <v>0</v>
      </c>
      <c r="C44" s="6">
        <v>2080</v>
      </c>
      <c r="D44" s="23">
        <v>14678</v>
      </c>
      <c r="E44" s="24">
        <v>-16758</v>
      </c>
      <c r="F44" s="6">
        <v>513242</v>
      </c>
      <c r="G44" s="25">
        <v>513242</v>
      </c>
      <c r="H44" s="26">
        <v>-5476</v>
      </c>
      <c r="I44" s="24">
        <v>1499980</v>
      </c>
      <c r="J44" s="6">
        <v>1493004</v>
      </c>
      <c r="K44" s="25">
        <v>1681992</v>
      </c>
    </row>
    <row r="45" spans="1:11" ht="13.5">
      <c r="A45" s="33" t="s">
        <v>48</v>
      </c>
      <c r="B45" s="7">
        <v>3678251</v>
      </c>
      <c r="C45" s="7">
        <v>2080</v>
      </c>
      <c r="D45" s="69">
        <v>41907</v>
      </c>
      <c r="E45" s="70">
        <v>1975242</v>
      </c>
      <c r="F45" s="7">
        <v>236846619</v>
      </c>
      <c r="G45" s="71">
        <v>236846619</v>
      </c>
      <c r="H45" s="72">
        <v>37787</v>
      </c>
      <c r="I45" s="70">
        <v>207070192</v>
      </c>
      <c r="J45" s="7">
        <v>229799327</v>
      </c>
      <c r="K45" s="71">
        <v>241565169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64" t="s">
        <v>49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3.5">
      <c r="A48" s="22" t="s">
        <v>50</v>
      </c>
      <c r="B48" s="6">
        <v>3678251</v>
      </c>
      <c r="C48" s="6">
        <v>-13152595</v>
      </c>
      <c r="D48" s="23">
        <v>6183335</v>
      </c>
      <c r="E48" s="24">
        <v>1389510</v>
      </c>
      <c r="F48" s="6">
        <v>13967305</v>
      </c>
      <c r="G48" s="25">
        <v>13967305</v>
      </c>
      <c r="H48" s="26">
        <v>1255344</v>
      </c>
      <c r="I48" s="24">
        <v>2856700</v>
      </c>
      <c r="J48" s="6">
        <v>1144124</v>
      </c>
      <c r="K48" s="25">
        <v>599822</v>
      </c>
    </row>
    <row r="49" spans="1:11" ht="13.5">
      <c r="A49" s="22" t="s">
        <v>51</v>
      </c>
      <c r="B49" s="6">
        <f>+B75</f>
        <v>2865820.803455062</v>
      </c>
      <c r="C49" s="6">
        <f aca="true" t="shared" si="6" ref="C49:K49">+C75</f>
        <v>4852535</v>
      </c>
      <c r="D49" s="23">
        <f t="shared" si="6"/>
        <v>46239769</v>
      </c>
      <c r="E49" s="24">
        <f t="shared" si="6"/>
        <v>23267000</v>
      </c>
      <c r="F49" s="6">
        <f t="shared" si="6"/>
        <v>-18449624.095531926</v>
      </c>
      <c r="G49" s="25">
        <f t="shared" si="6"/>
        <v>-18449624.095531926</v>
      </c>
      <c r="H49" s="26">
        <f t="shared" si="6"/>
        <v>8858045</v>
      </c>
      <c r="I49" s="24">
        <f t="shared" si="6"/>
        <v>-19432436.61138905</v>
      </c>
      <c r="J49" s="6">
        <f t="shared" si="6"/>
        <v>-26342593.77445411</v>
      </c>
      <c r="K49" s="25">
        <f t="shared" si="6"/>
        <v>-35322374.80277208</v>
      </c>
    </row>
    <row r="50" spans="1:11" ht="13.5">
      <c r="A50" s="33" t="s">
        <v>52</v>
      </c>
      <c r="B50" s="7">
        <f>+B48-B49</f>
        <v>812430.1965449378</v>
      </c>
      <c r="C50" s="7">
        <f aca="true" t="shared" si="7" ref="C50:K50">+C48-C49</f>
        <v>-18005130</v>
      </c>
      <c r="D50" s="69">
        <f t="shared" si="7"/>
        <v>-40056434</v>
      </c>
      <c r="E50" s="70">
        <f t="shared" si="7"/>
        <v>-21877490</v>
      </c>
      <c r="F50" s="7">
        <f t="shared" si="7"/>
        <v>32416929.095531926</v>
      </c>
      <c r="G50" s="71">
        <f t="shared" si="7"/>
        <v>32416929.095531926</v>
      </c>
      <c r="H50" s="72">
        <f t="shared" si="7"/>
        <v>-7602701</v>
      </c>
      <c r="I50" s="70">
        <f t="shared" si="7"/>
        <v>22289136.61138905</v>
      </c>
      <c r="J50" s="7">
        <f t="shared" si="7"/>
        <v>27486717.77445411</v>
      </c>
      <c r="K50" s="71">
        <f t="shared" si="7"/>
        <v>35922196.80277208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3.5">
      <c r="A52" s="64" t="s">
        <v>53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54</v>
      </c>
      <c r="B53" s="6">
        <v>330210418</v>
      </c>
      <c r="C53" s="6">
        <v>-6017343</v>
      </c>
      <c r="D53" s="23">
        <v>291260421</v>
      </c>
      <c r="E53" s="24">
        <v>443582948</v>
      </c>
      <c r="F53" s="6">
        <v>328944801</v>
      </c>
      <c r="G53" s="25">
        <v>328944801</v>
      </c>
      <c r="H53" s="26">
        <v>-14113177</v>
      </c>
      <c r="I53" s="24">
        <v>353066941</v>
      </c>
      <c r="J53" s="6">
        <v>361551000</v>
      </c>
      <c r="K53" s="25">
        <v>382543000</v>
      </c>
    </row>
    <row r="54" spans="1:11" ht="13.5">
      <c r="A54" s="22" t="s">
        <v>55</v>
      </c>
      <c r="B54" s="6">
        <v>12816722</v>
      </c>
      <c r="C54" s="6">
        <v>0</v>
      </c>
      <c r="D54" s="23">
        <v>19522791</v>
      </c>
      <c r="E54" s="24">
        <v>9678883</v>
      </c>
      <c r="F54" s="6">
        <v>9598883</v>
      </c>
      <c r="G54" s="25">
        <v>9598883</v>
      </c>
      <c r="H54" s="26">
        <v>17233699</v>
      </c>
      <c r="I54" s="24">
        <v>17448353</v>
      </c>
      <c r="J54" s="6">
        <v>18320770</v>
      </c>
      <c r="K54" s="25">
        <v>19236809</v>
      </c>
    </row>
    <row r="55" spans="1:11" ht="13.5">
      <c r="A55" s="22" t="s">
        <v>56</v>
      </c>
      <c r="B55" s="6">
        <v>0</v>
      </c>
      <c r="C55" s="6">
        <v>1434001</v>
      </c>
      <c r="D55" s="23">
        <v>400134876</v>
      </c>
      <c r="E55" s="24">
        <v>18807370</v>
      </c>
      <c r="F55" s="6">
        <v>12807721</v>
      </c>
      <c r="G55" s="25">
        <v>12807721</v>
      </c>
      <c r="H55" s="26">
        <v>13524009</v>
      </c>
      <c r="I55" s="24">
        <v>4000000</v>
      </c>
      <c r="J55" s="6">
        <v>0</v>
      </c>
      <c r="K55" s="25">
        <v>0</v>
      </c>
    </row>
    <row r="56" spans="1:11" ht="13.5">
      <c r="A56" s="22" t="s">
        <v>57</v>
      </c>
      <c r="B56" s="6">
        <v>0</v>
      </c>
      <c r="C56" s="6">
        <v>571692</v>
      </c>
      <c r="D56" s="23">
        <v>10231952</v>
      </c>
      <c r="E56" s="24">
        <v>5200000</v>
      </c>
      <c r="F56" s="6">
        <v>8935000</v>
      </c>
      <c r="G56" s="25">
        <v>8935000</v>
      </c>
      <c r="H56" s="26">
        <v>13197783</v>
      </c>
      <c r="I56" s="24">
        <v>7802577</v>
      </c>
      <c r="J56" s="6">
        <v>7886632</v>
      </c>
      <c r="K56" s="25">
        <v>8903460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3.5">
      <c r="A58" s="64" t="s">
        <v>58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3.5">
      <c r="A59" s="90" t="s">
        <v>59</v>
      </c>
      <c r="B59" s="6">
        <v>0</v>
      </c>
      <c r="C59" s="6">
        <v>0</v>
      </c>
      <c r="D59" s="23">
        <v>0</v>
      </c>
      <c r="E59" s="24">
        <v>0</v>
      </c>
      <c r="F59" s="6">
        <v>0</v>
      </c>
      <c r="G59" s="25">
        <v>0</v>
      </c>
      <c r="H59" s="26">
        <v>0</v>
      </c>
      <c r="I59" s="24">
        <v>0</v>
      </c>
      <c r="J59" s="6">
        <v>0</v>
      </c>
      <c r="K59" s="25">
        <v>0</v>
      </c>
    </row>
    <row r="60" spans="1:11" ht="13.5">
      <c r="A60" s="90" t="s">
        <v>60</v>
      </c>
      <c r="B60" s="6">
        <v>0</v>
      </c>
      <c r="C60" s="6">
        <v>0</v>
      </c>
      <c r="D60" s="23">
        <v>0</v>
      </c>
      <c r="E60" s="24">
        <v>0</v>
      </c>
      <c r="F60" s="6">
        <v>0</v>
      </c>
      <c r="G60" s="25">
        <v>0</v>
      </c>
      <c r="H60" s="26">
        <v>0</v>
      </c>
      <c r="I60" s="24">
        <v>0</v>
      </c>
      <c r="J60" s="6">
        <v>0</v>
      </c>
      <c r="K60" s="25">
        <v>0</v>
      </c>
    </row>
    <row r="61" spans="1:11" ht="13.5">
      <c r="A61" s="91" t="s">
        <v>61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3.5">
      <c r="A62" s="96" t="s">
        <v>62</v>
      </c>
      <c r="B62" s="97">
        <v>0</v>
      </c>
      <c r="C62" s="98">
        <v>0</v>
      </c>
      <c r="D62" s="99">
        <v>0</v>
      </c>
      <c r="E62" s="97">
        <v>0</v>
      </c>
      <c r="F62" s="98">
        <v>0</v>
      </c>
      <c r="G62" s="99">
        <v>0</v>
      </c>
      <c r="H62" s="100">
        <v>0</v>
      </c>
      <c r="I62" s="97">
        <v>0</v>
      </c>
      <c r="J62" s="98">
        <v>0</v>
      </c>
      <c r="K62" s="99">
        <v>0</v>
      </c>
    </row>
    <row r="63" spans="1:11" ht="13.5">
      <c r="A63" s="96" t="s">
        <v>63</v>
      </c>
      <c r="B63" s="97">
        <v>0</v>
      </c>
      <c r="C63" s="98">
        <v>0</v>
      </c>
      <c r="D63" s="99">
        <v>0</v>
      </c>
      <c r="E63" s="97">
        <v>0</v>
      </c>
      <c r="F63" s="98">
        <v>0</v>
      </c>
      <c r="G63" s="99">
        <v>0</v>
      </c>
      <c r="H63" s="100">
        <v>0</v>
      </c>
      <c r="I63" s="97">
        <v>0</v>
      </c>
      <c r="J63" s="98">
        <v>0</v>
      </c>
      <c r="K63" s="99">
        <v>0</v>
      </c>
    </row>
    <row r="64" spans="1:11" ht="13.5">
      <c r="A64" s="96" t="s">
        <v>64</v>
      </c>
      <c r="B64" s="97">
        <v>0</v>
      </c>
      <c r="C64" s="98">
        <v>0</v>
      </c>
      <c r="D64" s="99">
        <v>0</v>
      </c>
      <c r="E64" s="97">
        <v>0</v>
      </c>
      <c r="F64" s="98">
        <v>0</v>
      </c>
      <c r="G64" s="99">
        <v>0</v>
      </c>
      <c r="H64" s="100">
        <v>0</v>
      </c>
      <c r="I64" s="97">
        <v>0</v>
      </c>
      <c r="J64" s="98">
        <v>0</v>
      </c>
      <c r="K64" s="99">
        <v>0</v>
      </c>
    </row>
    <row r="65" spans="1:11" ht="13.5">
      <c r="A65" s="96" t="s">
        <v>65</v>
      </c>
      <c r="B65" s="97">
        <v>0</v>
      </c>
      <c r="C65" s="98">
        <v>0</v>
      </c>
      <c r="D65" s="99">
        <v>0</v>
      </c>
      <c r="E65" s="97">
        <v>0</v>
      </c>
      <c r="F65" s="98">
        <v>0</v>
      </c>
      <c r="G65" s="99">
        <v>0</v>
      </c>
      <c r="H65" s="100">
        <v>0</v>
      </c>
      <c r="I65" s="97">
        <v>0</v>
      </c>
      <c r="J65" s="98">
        <v>0</v>
      </c>
      <c r="K65" s="99">
        <v>0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3.5">
      <c r="A67" s="105"/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3.5">
      <c r="A68" s="107"/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3.5">
      <c r="A69" s="108"/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3.5" hidden="1">
      <c r="A70" s="4" t="s">
        <v>134</v>
      </c>
      <c r="B70" s="5">
        <f>IF(ISERROR(B71/B72),0,(B71/B72))</f>
        <v>0.6785404919078539</v>
      </c>
      <c r="C70" s="5">
        <f aca="true" t="shared" si="8" ref="C70:K70">IF(ISERROR(C71/C72),0,(C71/C72))</f>
        <v>0</v>
      </c>
      <c r="D70" s="5">
        <f t="shared" si="8"/>
        <v>0</v>
      </c>
      <c r="E70" s="5">
        <f t="shared" si="8"/>
        <v>0</v>
      </c>
      <c r="F70" s="5">
        <f t="shared" si="8"/>
        <v>0.9898500089974748</v>
      </c>
      <c r="G70" s="5">
        <f t="shared" si="8"/>
        <v>0.9898500089974748</v>
      </c>
      <c r="H70" s="5">
        <f t="shared" si="8"/>
        <v>0</v>
      </c>
      <c r="I70" s="5">
        <f t="shared" si="8"/>
        <v>0.6780059148572714</v>
      </c>
      <c r="J70" s="5">
        <f t="shared" si="8"/>
        <v>0.678173616497843</v>
      </c>
      <c r="K70" s="5">
        <f t="shared" si="8"/>
        <v>0.6783777838389279</v>
      </c>
    </row>
    <row r="71" spans="1:11" ht="12.75" hidden="1">
      <c r="A71" s="2" t="s">
        <v>135</v>
      </c>
      <c r="B71" s="2">
        <f>+B83</f>
        <v>17106341</v>
      </c>
      <c r="C71" s="2">
        <f aca="true" t="shared" si="9" ref="C71:K71">+C83</f>
        <v>0</v>
      </c>
      <c r="D71" s="2">
        <f t="shared" si="9"/>
        <v>0</v>
      </c>
      <c r="E71" s="2">
        <f t="shared" si="9"/>
        <v>0</v>
      </c>
      <c r="F71" s="2">
        <f t="shared" si="9"/>
        <v>29714836</v>
      </c>
      <c r="G71" s="2">
        <f t="shared" si="9"/>
        <v>29714836</v>
      </c>
      <c r="H71" s="2">
        <f t="shared" si="9"/>
        <v>0</v>
      </c>
      <c r="I71" s="2">
        <f t="shared" si="9"/>
        <v>21363605</v>
      </c>
      <c r="J71" s="2">
        <f t="shared" si="9"/>
        <v>22469999</v>
      </c>
      <c r="K71" s="2">
        <f t="shared" si="9"/>
        <v>23652910</v>
      </c>
    </row>
    <row r="72" spans="1:11" ht="12.75" hidden="1">
      <c r="A72" s="2" t="s">
        <v>136</v>
      </c>
      <c r="B72" s="2">
        <f>+B77</f>
        <v>25210494</v>
      </c>
      <c r="C72" s="2">
        <f aca="true" t="shared" si="10" ref="C72:K72">+C77</f>
        <v>11846535</v>
      </c>
      <c r="D72" s="2">
        <f t="shared" si="10"/>
        <v>25747458</v>
      </c>
      <c r="E72" s="2">
        <f t="shared" si="10"/>
        <v>29775753</v>
      </c>
      <c r="F72" s="2">
        <f t="shared" si="10"/>
        <v>30019534</v>
      </c>
      <c r="G72" s="2">
        <f t="shared" si="10"/>
        <v>30019534</v>
      </c>
      <c r="H72" s="2">
        <f t="shared" si="10"/>
        <v>27952163</v>
      </c>
      <c r="I72" s="2">
        <f t="shared" si="10"/>
        <v>31509467</v>
      </c>
      <c r="J72" s="2">
        <f t="shared" si="10"/>
        <v>33133107</v>
      </c>
      <c r="K72" s="2">
        <f t="shared" si="10"/>
        <v>34866870</v>
      </c>
    </row>
    <row r="73" spans="1:11" ht="12.75" hidden="1">
      <c r="A73" s="2" t="s">
        <v>137</v>
      </c>
      <c r="B73" s="2">
        <f>+B74</f>
        <v>-29887551.000000015</v>
      </c>
      <c r="C73" s="2">
        <f aca="true" t="shared" si="11" ref="C73:K73">+(C78+C80+C81+C82)-(B78+B80+B81+B82)</f>
        <v>-70451371</v>
      </c>
      <c r="D73" s="2">
        <f t="shared" si="11"/>
        <v>88522435</v>
      </c>
      <c r="E73" s="2">
        <f t="shared" si="11"/>
        <v>4113321</v>
      </c>
      <c r="F73" s="2">
        <f>+(F78+F80+F81+F82)-(D78+D80+D81+D82)</f>
        <v>1275201</v>
      </c>
      <c r="G73" s="2">
        <f>+(G78+G80+G81+G82)-(D78+D80+D81+D82)</f>
        <v>1275201</v>
      </c>
      <c r="H73" s="2">
        <f>+(H78+H80+H81+H82)-(D78+D80+D81+D82)</f>
        <v>-37948327</v>
      </c>
      <c r="I73" s="2">
        <f>+(I78+I80+I81+I82)-(E78+E80+E81+E82)</f>
        <v>5124511</v>
      </c>
      <c r="J73" s="2">
        <f t="shared" si="11"/>
        <v>8302967</v>
      </c>
      <c r="K73" s="2">
        <f t="shared" si="11"/>
        <v>8751405</v>
      </c>
    </row>
    <row r="74" spans="1:11" ht="12.75" hidden="1">
      <c r="A74" s="2" t="s">
        <v>138</v>
      </c>
      <c r="B74" s="2">
        <f>+TREND(C74:E74)</f>
        <v>-29887551.000000015</v>
      </c>
      <c r="C74" s="2">
        <f>+C73</f>
        <v>-70451371</v>
      </c>
      <c r="D74" s="2">
        <f aca="true" t="shared" si="12" ref="D74:K74">+D73</f>
        <v>88522435</v>
      </c>
      <c r="E74" s="2">
        <f t="shared" si="12"/>
        <v>4113321</v>
      </c>
      <c r="F74" s="2">
        <f t="shared" si="12"/>
        <v>1275201</v>
      </c>
      <c r="G74" s="2">
        <f t="shared" si="12"/>
        <v>1275201</v>
      </c>
      <c r="H74" s="2">
        <f t="shared" si="12"/>
        <v>-37948327</v>
      </c>
      <c r="I74" s="2">
        <f t="shared" si="12"/>
        <v>5124511</v>
      </c>
      <c r="J74" s="2">
        <f t="shared" si="12"/>
        <v>8302967</v>
      </c>
      <c r="K74" s="2">
        <f t="shared" si="12"/>
        <v>8751405</v>
      </c>
    </row>
    <row r="75" spans="1:11" ht="12.75" hidden="1">
      <c r="A75" s="2" t="s">
        <v>139</v>
      </c>
      <c r="B75" s="2">
        <f>+B84-(((B80+B81+B78)*B70)-B79)</f>
        <v>2865820.803455062</v>
      </c>
      <c r="C75" s="2">
        <f aca="true" t="shared" si="13" ref="C75:K75">+C84-(((C80+C81+C78)*C70)-C79)</f>
        <v>4852535</v>
      </c>
      <c r="D75" s="2">
        <f t="shared" si="13"/>
        <v>46239769</v>
      </c>
      <c r="E75" s="2">
        <f t="shared" si="13"/>
        <v>23267000</v>
      </c>
      <c r="F75" s="2">
        <f t="shared" si="13"/>
        <v>-18449624.095531926</v>
      </c>
      <c r="G75" s="2">
        <f t="shared" si="13"/>
        <v>-18449624.095531926</v>
      </c>
      <c r="H75" s="2">
        <f t="shared" si="13"/>
        <v>8858045</v>
      </c>
      <c r="I75" s="2">
        <f t="shared" si="13"/>
        <v>-19432436.61138905</v>
      </c>
      <c r="J75" s="2">
        <f t="shared" si="13"/>
        <v>-26342593.77445411</v>
      </c>
      <c r="K75" s="2">
        <f t="shared" si="13"/>
        <v>-35322374.80277208</v>
      </c>
    </row>
    <row r="76" spans="1:11" ht="12.75" hidden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2.75" hidden="1">
      <c r="A77" s="1" t="s">
        <v>66</v>
      </c>
      <c r="B77" s="3">
        <v>25210494</v>
      </c>
      <c r="C77" s="3">
        <v>11846535</v>
      </c>
      <c r="D77" s="3">
        <v>25747458</v>
      </c>
      <c r="E77" s="3">
        <v>29775753</v>
      </c>
      <c r="F77" s="3">
        <v>30019534</v>
      </c>
      <c r="G77" s="3">
        <v>30019534</v>
      </c>
      <c r="H77" s="3">
        <v>27952163</v>
      </c>
      <c r="I77" s="3">
        <v>31509467</v>
      </c>
      <c r="J77" s="3">
        <v>33133107</v>
      </c>
      <c r="K77" s="3">
        <v>34866870</v>
      </c>
    </row>
    <row r="78" spans="1:11" ht="12.75" hidden="1">
      <c r="A78" s="1" t="s">
        <v>67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2.75" hidden="1">
      <c r="A79" s="1" t="s">
        <v>68</v>
      </c>
      <c r="B79" s="3">
        <v>21500826</v>
      </c>
      <c r="C79" s="3">
        <v>4852535</v>
      </c>
      <c r="D79" s="3">
        <v>46239769</v>
      </c>
      <c r="E79" s="3">
        <v>23267000</v>
      </c>
      <c r="F79" s="3">
        <v>28584960</v>
      </c>
      <c r="G79" s="3">
        <v>28584960</v>
      </c>
      <c r="H79" s="3">
        <v>8858045</v>
      </c>
      <c r="I79" s="3">
        <v>18183000</v>
      </c>
      <c r="J79" s="3">
        <v>16913000</v>
      </c>
      <c r="K79" s="3">
        <v>13883000</v>
      </c>
    </row>
    <row r="80" spans="1:11" ht="12.75" hidden="1">
      <c r="A80" s="1" t="s">
        <v>69</v>
      </c>
      <c r="B80" s="3">
        <v>26563536</v>
      </c>
      <c r="C80" s="3">
        <v>-40063104</v>
      </c>
      <c r="D80" s="3">
        <v>58216873</v>
      </c>
      <c r="E80" s="3">
        <v>48855000</v>
      </c>
      <c r="F80" s="3">
        <v>46016880</v>
      </c>
      <c r="G80" s="3">
        <v>46016880</v>
      </c>
      <c r="H80" s="3">
        <v>5310258</v>
      </c>
      <c r="I80" s="3">
        <v>53479311</v>
      </c>
      <c r="J80" s="3">
        <v>61323878</v>
      </c>
      <c r="K80" s="3">
        <v>69577362</v>
      </c>
    </row>
    <row r="81" spans="1:11" ht="12.75" hidden="1">
      <c r="A81" s="1" t="s">
        <v>70</v>
      </c>
      <c r="B81" s="3">
        <v>899829</v>
      </c>
      <c r="C81" s="3">
        <v>-2217652</v>
      </c>
      <c r="D81" s="3">
        <v>-11975194</v>
      </c>
      <c r="E81" s="3">
        <v>1500000</v>
      </c>
      <c r="F81" s="3">
        <v>1500000</v>
      </c>
      <c r="G81" s="3">
        <v>1500000</v>
      </c>
      <c r="H81" s="3">
        <v>2983094</v>
      </c>
      <c r="I81" s="3">
        <v>2000200</v>
      </c>
      <c r="J81" s="3">
        <v>2458600</v>
      </c>
      <c r="K81" s="3">
        <v>2956521</v>
      </c>
    </row>
    <row r="82" spans="1:11" ht="12.75" hidden="1">
      <c r="A82" s="1" t="s">
        <v>71</v>
      </c>
      <c r="B82" s="3">
        <v>707250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2.75" hidden="1">
      <c r="A83" s="1" t="s">
        <v>72</v>
      </c>
      <c r="B83" s="3">
        <v>17106341</v>
      </c>
      <c r="C83" s="3">
        <v>0</v>
      </c>
      <c r="D83" s="3">
        <v>0</v>
      </c>
      <c r="E83" s="3">
        <v>0</v>
      </c>
      <c r="F83" s="3">
        <v>29714836</v>
      </c>
      <c r="G83" s="3">
        <v>29714836</v>
      </c>
      <c r="H83" s="3">
        <v>0</v>
      </c>
      <c r="I83" s="3">
        <v>21363605</v>
      </c>
      <c r="J83" s="3">
        <v>22469999</v>
      </c>
      <c r="K83" s="3">
        <v>23652910</v>
      </c>
    </row>
    <row r="84" spans="1:11" ht="12.75" hidden="1">
      <c r="A84" s="1" t="s">
        <v>73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</row>
    <row r="85" spans="1:11" ht="12.75" hidden="1">
      <c r="A85" s="1" t="s">
        <v>74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" customHeight="1">
      <c r="A1" s="109" t="s">
        <v>105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9</v>
      </c>
      <c r="D3" s="15" t="s">
        <v>9</v>
      </c>
      <c r="E3" s="13" t="s">
        <v>10</v>
      </c>
      <c r="F3" s="14" t="s">
        <v>11</v>
      </c>
      <c r="G3" s="15" t="s">
        <v>12</v>
      </c>
      <c r="H3" s="16" t="s">
        <v>13</v>
      </c>
      <c r="I3" s="13" t="s">
        <v>14</v>
      </c>
      <c r="J3" s="14" t="s">
        <v>15</v>
      </c>
      <c r="K3" s="15" t="s">
        <v>16</v>
      </c>
    </row>
    <row r="4" spans="1:11" ht="13.5">
      <c r="A4" s="17" t="s">
        <v>17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18</v>
      </c>
      <c r="B5" s="6">
        <v>65712878</v>
      </c>
      <c r="C5" s="6">
        <v>60681453</v>
      </c>
      <c r="D5" s="23">
        <v>64540056</v>
      </c>
      <c r="E5" s="24">
        <v>75541047</v>
      </c>
      <c r="F5" s="6">
        <v>91148501</v>
      </c>
      <c r="G5" s="25">
        <v>91148501</v>
      </c>
      <c r="H5" s="26">
        <v>100640448</v>
      </c>
      <c r="I5" s="24">
        <v>95705400</v>
      </c>
      <c r="J5" s="6">
        <v>99107336</v>
      </c>
      <c r="K5" s="25">
        <v>103659564</v>
      </c>
    </row>
    <row r="6" spans="1:11" ht="13.5">
      <c r="A6" s="22" t="s">
        <v>19</v>
      </c>
      <c r="B6" s="6">
        <v>85536541</v>
      </c>
      <c r="C6" s="6">
        <v>68270923</v>
      </c>
      <c r="D6" s="23">
        <v>67967583</v>
      </c>
      <c r="E6" s="24">
        <v>84368000</v>
      </c>
      <c r="F6" s="6">
        <v>80982477</v>
      </c>
      <c r="G6" s="25">
        <v>80982477</v>
      </c>
      <c r="H6" s="26">
        <v>73044505</v>
      </c>
      <c r="I6" s="24">
        <v>90986780</v>
      </c>
      <c r="J6" s="6">
        <v>96093452</v>
      </c>
      <c r="K6" s="25">
        <v>100513750</v>
      </c>
    </row>
    <row r="7" spans="1:11" ht="13.5">
      <c r="A7" s="22" t="s">
        <v>20</v>
      </c>
      <c r="B7" s="6">
        <v>776601</v>
      </c>
      <c r="C7" s="6">
        <v>790101</v>
      </c>
      <c r="D7" s="23">
        <v>724229</v>
      </c>
      <c r="E7" s="24">
        <v>1055000</v>
      </c>
      <c r="F7" s="6">
        <v>1055000</v>
      </c>
      <c r="G7" s="25">
        <v>1055000</v>
      </c>
      <c r="H7" s="26">
        <v>609091</v>
      </c>
      <c r="I7" s="24">
        <v>1109860</v>
      </c>
      <c r="J7" s="6">
        <v>1160914</v>
      </c>
      <c r="K7" s="25">
        <v>1214316</v>
      </c>
    </row>
    <row r="8" spans="1:11" ht="13.5">
      <c r="A8" s="22" t="s">
        <v>21</v>
      </c>
      <c r="B8" s="6">
        <v>128155885</v>
      </c>
      <c r="C8" s="6">
        <v>139521356</v>
      </c>
      <c r="D8" s="23">
        <v>151015586</v>
      </c>
      <c r="E8" s="24">
        <v>188204000</v>
      </c>
      <c r="F8" s="6">
        <v>194788306</v>
      </c>
      <c r="G8" s="25">
        <v>194788306</v>
      </c>
      <c r="H8" s="26">
        <v>140431283</v>
      </c>
      <c r="I8" s="24">
        <v>190758000</v>
      </c>
      <c r="J8" s="6">
        <v>199532868</v>
      </c>
      <c r="K8" s="25">
        <v>208711380</v>
      </c>
    </row>
    <row r="9" spans="1:11" ht="13.5">
      <c r="A9" s="22" t="s">
        <v>22</v>
      </c>
      <c r="B9" s="6">
        <v>69969424</v>
      </c>
      <c r="C9" s="6">
        <v>14247378</v>
      </c>
      <c r="D9" s="23">
        <v>7198793</v>
      </c>
      <c r="E9" s="24">
        <v>10229981</v>
      </c>
      <c r="F9" s="6">
        <v>7369981</v>
      </c>
      <c r="G9" s="25">
        <v>7369981</v>
      </c>
      <c r="H9" s="26">
        <v>4444351</v>
      </c>
      <c r="I9" s="24">
        <v>7248819</v>
      </c>
      <c r="J9" s="6">
        <v>7588430</v>
      </c>
      <c r="K9" s="25">
        <v>7943990</v>
      </c>
    </row>
    <row r="10" spans="1:11" ht="25.5">
      <c r="A10" s="27" t="s">
        <v>129</v>
      </c>
      <c r="B10" s="28">
        <f>SUM(B5:B9)</f>
        <v>350151329</v>
      </c>
      <c r="C10" s="29">
        <f aca="true" t="shared" si="0" ref="C10:K10">SUM(C5:C9)</f>
        <v>283511211</v>
      </c>
      <c r="D10" s="30">
        <f t="shared" si="0"/>
        <v>291446247</v>
      </c>
      <c r="E10" s="28">
        <f t="shared" si="0"/>
        <v>359398028</v>
      </c>
      <c r="F10" s="29">
        <f t="shared" si="0"/>
        <v>375344265</v>
      </c>
      <c r="G10" s="31">
        <f t="shared" si="0"/>
        <v>375344265</v>
      </c>
      <c r="H10" s="32">
        <f t="shared" si="0"/>
        <v>319169678</v>
      </c>
      <c r="I10" s="28">
        <f t="shared" si="0"/>
        <v>385808859</v>
      </c>
      <c r="J10" s="29">
        <f t="shared" si="0"/>
        <v>403483000</v>
      </c>
      <c r="K10" s="31">
        <f t="shared" si="0"/>
        <v>422043000</v>
      </c>
    </row>
    <row r="11" spans="1:11" ht="13.5">
      <c r="A11" s="22" t="s">
        <v>23</v>
      </c>
      <c r="B11" s="6">
        <v>114230840</v>
      </c>
      <c r="C11" s="6">
        <v>130441509</v>
      </c>
      <c r="D11" s="23">
        <v>134294037</v>
      </c>
      <c r="E11" s="24">
        <v>141398643</v>
      </c>
      <c r="F11" s="6">
        <v>138898643</v>
      </c>
      <c r="G11" s="25">
        <v>138898643</v>
      </c>
      <c r="H11" s="26">
        <v>137436592</v>
      </c>
      <c r="I11" s="24">
        <v>147987834</v>
      </c>
      <c r="J11" s="6">
        <v>154795268</v>
      </c>
      <c r="K11" s="25">
        <v>161915849</v>
      </c>
    </row>
    <row r="12" spans="1:11" ht="13.5">
      <c r="A12" s="22" t="s">
        <v>24</v>
      </c>
      <c r="B12" s="6">
        <v>14211321</v>
      </c>
      <c r="C12" s="6">
        <v>16027017</v>
      </c>
      <c r="D12" s="23">
        <v>16720823</v>
      </c>
      <c r="E12" s="24">
        <v>17996898</v>
      </c>
      <c r="F12" s="6">
        <v>17996898</v>
      </c>
      <c r="G12" s="25">
        <v>17996898</v>
      </c>
      <c r="H12" s="26">
        <v>17099648</v>
      </c>
      <c r="I12" s="24">
        <v>19148700</v>
      </c>
      <c r="J12" s="6">
        <v>20029540</v>
      </c>
      <c r="K12" s="25">
        <v>20950899</v>
      </c>
    </row>
    <row r="13" spans="1:11" ht="13.5">
      <c r="A13" s="22" t="s">
        <v>130</v>
      </c>
      <c r="B13" s="6">
        <v>41812745</v>
      </c>
      <c r="C13" s="6">
        <v>42182800</v>
      </c>
      <c r="D13" s="23">
        <v>37729957</v>
      </c>
      <c r="E13" s="24">
        <v>46000000</v>
      </c>
      <c r="F13" s="6">
        <v>46000000</v>
      </c>
      <c r="G13" s="25">
        <v>46000000</v>
      </c>
      <c r="H13" s="26">
        <v>30305969</v>
      </c>
      <c r="I13" s="24">
        <v>47587993</v>
      </c>
      <c r="J13" s="6">
        <v>46639042</v>
      </c>
      <c r="K13" s="25">
        <v>48784437</v>
      </c>
    </row>
    <row r="14" spans="1:11" ht="13.5">
      <c r="A14" s="22" t="s">
        <v>25</v>
      </c>
      <c r="B14" s="6">
        <v>4640345</v>
      </c>
      <c r="C14" s="6">
        <v>5572187</v>
      </c>
      <c r="D14" s="23">
        <v>11075299</v>
      </c>
      <c r="E14" s="24">
        <v>0</v>
      </c>
      <c r="F14" s="6">
        <v>0</v>
      </c>
      <c r="G14" s="25">
        <v>0</v>
      </c>
      <c r="H14" s="26">
        <v>10951887</v>
      </c>
      <c r="I14" s="24">
        <v>0</v>
      </c>
      <c r="J14" s="6">
        <v>0</v>
      </c>
      <c r="K14" s="25">
        <v>0</v>
      </c>
    </row>
    <row r="15" spans="1:11" ht="13.5">
      <c r="A15" s="22" t="s">
        <v>26</v>
      </c>
      <c r="B15" s="6">
        <v>66659488</v>
      </c>
      <c r="C15" s="6">
        <v>69731332</v>
      </c>
      <c r="D15" s="23">
        <v>81307371</v>
      </c>
      <c r="E15" s="24">
        <v>79347026</v>
      </c>
      <c r="F15" s="6">
        <v>84109126</v>
      </c>
      <c r="G15" s="25">
        <v>84109126</v>
      </c>
      <c r="H15" s="26">
        <v>82862961</v>
      </c>
      <c r="I15" s="24">
        <v>84168430</v>
      </c>
      <c r="J15" s="6">
        <v>91178179</v>
      </c>
      <c r="K15" s="25">
        <v>95372372</v>
      </c>
    </row>
    <row r="16" spans="1:11" ht="13.5">
      <c r="A16" s="22" t="s">
        <v>21</v>
      </c>
      <c r="B16" s="6">
        <v>0</v>
      </c>
      <c r="C16" s="6">
        <v>751890</v>
      </c>
      <c r="D16" s="23">
        <v>1562570</v>
      </c>
      <c r="E16" s="24">
        <v>700000</v>
      </c>
      <c r="F16" s="6">
        <v>6479770</v>
      </c>
      <c r="G16" s="25">
        <v>6479770</v>
      </c>
      <c r="H16" s="26">
        <v>8232208</v>
      </c>
      <c r="I16" s="24">
        <v>771750</v>
      </c>
      <c r="J16" s="6">
        <v>807251</v>
      </c>
      <c r="K16" s="25">
        <v>844384</v>
      </c>
    </row>
    <row r="17" spans="1:11" ht="13.5">
      <c r="A17" s="22" t="s">
        <v>27</v>
      </c>
      <c r="B17" s="6">
        <v>153100358</v>
      </c>
      <c r="C17" s="6">
        <v>71944424</v>
      </c>
      <c r="D17" s="23">
        <v>101937259</v>
      </c>
      <c r="E17" s="24">
        <v>109903754</v>
      </c>
      <c r="F17" s="6">
        <v>95676319</v>
      </c>
      <c r="G17" s="25">
        <v>95676319</v>
      </c>
      <c r="H17" s="26">
        <v>81800567</v>
      </c>
      <c r="I17" s="24">
        <v>97465046</v>
      </c>
      <c r="J17" s="6">
        <v>96889758</v>
      </c>
      <c r="K17" s="25">
        <v>101346681</v>
      </c>
    </row>
    <row r="18" spans="1:11" ht="13.5">
      <c r="A18" s="33" t="s">
        <v>28</v>
      </c>
      <c r="B18" s="34">
        <f>SUM(B11:B17)</f>
        <v>394655097</v>
      </c>
      <c r="C18" s="35">
        <f aca="true" t="shared" si="1" ref="C18:K18">SUM(C11:C17)</f>
        <v>336651159</v>
      </c>
      <c r="D18" s="36">
        <f t="shared" si="1"/>
        <v>384627316</v>
      </c>
      <c r="E18" s="34">
        <f t="shared" si="1"/>
        <v>395346321</v>
      </c>
      <c r="F18" s="35">
        <f t="shared" si="1"/>
        <v>389160756</v>
      </c>
      <c r="G18" s="37">
        <f t="shared" si="1"/>
        <v>389160756</v>
      </c>
      <c r="H18" s="38">
        <f t="shared" si="1"/>
        <v>368689832</v>
      </c>
      <c r="I18" s="34">
        <f t="shared" si="1"/>
        <v>397129753</v>
      </c>
      <c r="J18" s="35">
        <f t="shared" si="1"/>
        <v>410339038</v>
      </c>
      <c r="K18" s="37">
        <f t="shared" si="1"/>
        <v>429214622</v>
      </c>
    </row>
    <row r="19" spans="1:11" ht="13.5">
      <c r="A19" s="33" t="s">
        <v>29</v>
      </c>
      <c r="B19" s="39">
        <f>+B10-B18</f>
        <v>-44503768</v>
      </c>
      <c r="C19" s="40">
        <f aca="true" t="shared" si="2" ref="C19:K19">+C10-C18</f>
        <v>-53139948</v>
      </c>
      <c r="D19" s="41">
        <f t="shared" si="2"/>
        <v>-93181069</v>
      </c>
      <c r="E19" s="39">
        <f t="shared" si="2"/>
        <v>-35948293</v>
      </c>
      <c r="F19" s="40">
        <f t="shared" si="2"/>
        <v>-13816491</v>
      </c>
      <c r="G19" s="42">
        <f t="shared" si="2"/>
        <v>-13816491</v>
      </c>
      <c r="H19" s="43">
        <f t="shared" si="2"/>
        <v>-49520154</v>
      </c>
      <c r="I19" s="39">
        <f t="shared" si="2"/>
        <v>-11320894</v>
      </c>
      <c r="J19" s="40">
        <f t="shared" si="2"/>
        <v>-6856038</v>
      </c>
      <c r="K19" s="42">
        <f t="shared" si="2"/>
        <v>-7171622</v>
      </c>
    </row>
    <row r="20" spans="1:11" ht="25.5">
      <c r="A20" s="44" t="s">
        <v>30</v>
      </c>
      <c r="B20" s="45">
        <v>54492000</v>
      </c>
      <c r="C20" s="46">
        <v>56671719</v>
      </c>
      <c r="D20" s="47">
        <v>54335009</v>
      </c>
      <c r="E20" s="45">
        <v>30900000</v>
      </c>
      <c r="F20" s="46">
        <v>30900000</v>
      </c>
      <c r="G20" s="48">
        <v>30900000</v>
      </c>
      <c r="H20" s="49">
        <v>30900001</v>
      </c>
      <c r="I20" s="45">
        <v>30713000</v>
      </c>
      <c r="J20" s="46">
        <v>32125798</v>
      </c>
      <c r="K20" s="48">
        <v>33603585</v>
      </c>
    </row>
    <row r="21" spans="1:11" ht="63.75">
      <c r="A21" s="50" t="s">
        <v>131</v>
      </c>
      <c r="B21" s="51">
        <v>0</v>
      </c>
      <c r="C21" s="52">
        <v>0</v>
      </c>
      <c r="D21" s="53">
        <v>0</v>
      </c>
      <c r="E21" s="51">
        <v>0</v>
      </c>
      <c r="F21" s="52">
        <v>0</v>
      </c>
      <c r="G21" s="54">
        <v>0</v>
      </c>
      <c r="H21" s="55">
        <v>0</v>
      </c>
      <c r="I21" s="51">
        <v>0</v>
      </c>
      <c r="J21" s="52">
        <v>0</v>
      </c>
      <c r="K21" s="54">
        <v>0</v>
      </c>
    </row>
    <row r="22" spans="1:11" ht="25.5">
      <c r="A22" s="56" t="s">
        <v>132</v>
      </c>
      <c r="B22" s="57">
        <f>SUM(B19:B21)</f>
        <v>9988232</v>
      </c>
      <c r="C22" s="58">
        <f aca="true" t="shared" si="3" ref="C22:K22">SUM(C19:C21)</f>
        <v>3531771</v>
      </c>
      <c r="D22" s="59">
        <f t="shared" si="3"/>
        <v>-38846060</v>
      </c>
      <c r="E22" s="57">
        <f t="shared" si="3"/>
        <v>-5048293</v>
      </c>
      <c r="F22" s="58">
        <f t="shared" si="3"/>
        <v>17083509</v>
      </c>
      <c r="G22" s="60">
        <f t="shared" si="3"/>
        <v>17083509</v>
      </c>
      <c r="H22" s="61">
        <f t="shared" si="3"/>
        <v>-18620153</v>
      </c>
      <c r="I22" s="57">
        <f t="shared" si="3"/>
        <v>19392106</v>
      </c>
      <c r="J22" s="58">
        <f t="shared" si="3"/>
        <v>25269760</v>
      </c>
      <c r="K22" s="60">
        <f t="shared" si="3"/>
        <v>26431963</v>
      </c>
    </row>
    <row r="23" spans="1:11" ht="13.5">
      <c r="A23" s="50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62" t="s">
        <v>32</v>
      </c>
      <c r="B24" s="39">
        <f>SUM(B22:B23)</f>
        <v>9988232</v>
      </c>
      <c r="C24" s="40">
        <f aca="true" t="shared" si="4" ref="C24:K24">SUM(C22:C23)</f>
        <v>3531771</v>
      </c>
      <c r="D24" s="41">
        <f t="shared" si="4"/>
        <v>-38846060</v>
      </c>
      <c r="E24" s="39">
        <f t="shared" si="4"/>
        <v>-5048293</v>
      </c>
      <c r="F24" s="40">
        <f t="shared" si="4"/>
        <v>17083509</v>
      </c>
      <c r="G24" s="42">
        <f t="shared" si="4"/>
        <v>17083509</v>
      </c>
      <c r="H24" s="43">
        <f t="shared" si="4"/>
        <v>-18620153</v>
      </c>
      <c r="I24" s="39">
        <f t="shared" si="4"/>
        <v>19392106</v>
      </c>
      <c r="J24" s="40">
        <f t="shared" si="4"/>
        <v>25269760</v>
      </c>
      <c r="K24" s="42">
        <f t="shared" si="4"/>
        <v>26431963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64" t="s">
        <v>133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3.5">
      <c r="A27" s="33" t="s">
        <v>33</v>
      </c>
      <c r="B27" s="7">
        <v>37615314</v>
      </c>
      <c r="C27" s="7">
        <v>1164417614</v>
      </c>
      <c r="D27" s="69">
        <v>754449</v>
      </c>
      <c r="E27" s="70">
        <v>40112116</v>
      </c>
      <c r="F27" s="7">
        <v>37906609</v>
      </c>
      <c r="G27" s="71">
        <v>37906609</v>
      </c>
      <c r="H27" s="72">
        <v>22892954</v>
      </c>
      <c r="I27" s="70">
        <v>30481372</v>
      </c>
      <c r="J27" s="7">
        <v>31647442</v>
      </c>
      <c r="K27" s="71">
        <v>33103224</v>
      </c>
    </row>
    <row r="28" spans="1:11" ht="13.5">
      <c r="A28" s="73" t="s">
        <v>34</v>
      </c>
      <c r="B28" s="6">
        <v>37615314</v>
      </c>
      <c r="C28" s="6">
        <v>89329008</v>
      </c>
      <c r="D28" s="23">
        <v>-234652</v>
      </c>
      <c r="E28" s="24">
        <v>18340778</v>
      </c>
      <c r="F28" s="6">
        <v>18340778</v>
      </c>
      <c r="G28" s="25">
        <v>18340778</v>
      </c>
      <c r="H28" s="26">
        <v>0</v>
      </c>
      <c r="I28" s="24">
        <v>13931632</v>
      </c>
      <c r="J28" s="6">
        <v>12581726</v>
      </c>
      <c r="K28" s="25">
        <v>13160486</v>
      </c>
    </row>
    <row r="29" spans="1:11" ht="13.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3.5">
      <c r="A30" s="22" t="s">
        <v>35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36</v>
      </c>
      <c r="B31" s="6">
        <v>0</v>
      </c>
      <c r="C31" s="6">
        <v>0</v>
      </c>
      <c r="D31" s="23">
        <v>989101</v>
      </c>
      <c r="E31" s="24">
        <v>11050000</v>
      </c>
      <c r="F31" s="6">
        <v>8844493</v>
      </c>
      <c r="G31" s="25">
        <v>8844493</v>
      </c>
      <c r="H31" s="26">
        <v>0</v>
      </c>
      <c r="I31" s="24">
        <v>1593643</v>
      </c>
      <c r="J31" s="6">
        <v>1666951</v>
      </c>
      <c r="K31" s="25">
        <v>1743630</v>
      </c>
    </row>
    <row r="32" spans="1:11" ht="13.5">
      <c r="A32" s="33" t="s">
        <v>37</v>
      </c>
      <c r="B32" s="7">
        <f>SUM(B28:B31)</f>
        <v>37615314</v>
      </c>
      <c r="C32" s="7">
        <f aca="true" t="shared" si="5" ref="C32:K32">SUM(C28:C31)</f>
        <v>89329008</v>
      </c>
      <c r="D32" s="69">
        <f t="shared" si="5"/>
        <v>754449</v>
      </c>
      <c r="E32" s="70">
        <f t="shared" si="5"/>
        <v>29390778</v>
      </c>
      <c r="F32" s="7">
        <f t="shared" si="5"/>
        <v>27185271</v>
      </c>
      <c r="G32" s="71">
        <f t="shared" si="5"/>
        <v>27185271</v>
      </c>
      <c r="H32" s="72">
        <f t="shared" si="5"/>
        <v>0</v>
      </c>
      <c r="I32" s="70">
        <f t="shared" si="5"/>
        <v>15525275</v>
      </c>
      <c r="J32" s="7">
        <f t="shared" si="5"/>
        <v>14248677</v>
      </c>
      <c r="K32" s="71">
        <f t="shared" si="5"/>
        <v>14904116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3.5">
      <c r="A34" s="64" t="s">
        <v>38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3.5">
      <c r="A35" s="22" t="s">
        <v>39</v>
      </c>
      <c r="B35" s="6">
        <v>68635160</v>
      </c>
      <c r="C35" s="6">
        <v>83164395</v>
      </c>
      <c r="D35" s="23">
        <v>80159672</v>
      </c>
      <c r="E35" s="24">
        <v>53092288</v>
      </c>
      <c r="F35" s="6">
        <v>85736297</v>
      </c>
      <c r="G35" s="25">
        <v>85736297</v>
      </c>
      <c r="H35" s="26">
        <v>-24620058</v>
      </c>
      <c r="I35" s="24">
        <v>83584350</v>
      </c>
      <c r="J35" s="6">
        <v>87429231</v>
      </c>
      <c r="K35" s="25">
        <v>91450973</v>
      </c>
    </row>
    <row r="36" spans="1:11" ht="13.5">
      <c r="A36" s="22" t="s">
        <v>40</v>
      </c>
      <c r="B36" s="6">
        <v>408284530</v>
      </c>
      <c r="C36" s="6">
        <v>420392152</v>
      </c>
      <c r="D36" s="23">
        <v>393127991</v>
      </c>
      <c r="E36" s="24">
        <v>512957404</v>
      </c>
      <c r="F36" s="6">
        <v>394632031</v>
      </c>
      <c r="G36" s="25">
        <v>394632031</v>
      </c>
      <c r="H36" s="26">
        <v>-16088</v>
      </c>
      <c r="I36" s="24">
        <v>407379059</v>
      </c>
      <c r="J36" s="6">
        <v>422744422</v>
      </c>
      <c r="K36" s="25">
        <v>442190665</v>
      </c>
    </row>
    <row r="37" spans="1:11" ht="13.5">
      <c r="A37" s="22" t="s">
        <v>41</v>
      </c>
      <c r="B37" s="6">
        <v>134747433</v>
      </c>
      <c r="C37" s="6">
        <v>154944601</v>
      </c>
      <c r="D37" s="23">
        <v>197822754</v>
      </c>
      <c r="E37" s="24">
        <v>223907120</v>
      </c>
      <c r="F37" s="6">
        <v>113610130</v>
      </c>
      <c r="G37" s="25">
        <v>113610130</v>
      </c>
      <c r="H37" s="26">
        <v>-5727609</v>
      </c>
      <c r="I37" s="24">
        <v>122384861</v>
      </c>
      <c r="J37" s="6">
        <v>128014565</v>
      </c>
      <c r="K37" s="25">
        <v>133903234</v>
      </c>
    </row>
    <row r="38" spans="1:11" ht="13.5">
      <c r="A38" s="22" t="s">
        <v>42</v>
      </c>
      <c r="B38" s="6">
        <v>9127857</v>
      </c>
      <c r="C38" s="6">
        <v>12399739</v>
      </c>
      <c r="D38" s="23">
        <v>12411714</v>
      </c>
      <c r="E38" s="24">
        <v>12162795</v>
      </c>
      <c r="F38" s="6">
        <v>12163000</v>
      </c>
      <c r="G38" s="25">
        <v>12163000</v>
      </c>
      <c r="H38" s="26">
        <v>0</v>
      </c>
      <c r="I38" s="24">
        <v>6000000</v>
      </c>
      <c r="J38" s="6">
        <v>6276000</v>
      </c>
      <c r="K38" s="25">
        <v>6564696</v>
      </c>
    </row>
    <row r="39" spans="1:11" ht="13.5">
      <c r="A39" s="22" t="s">
        <v>43</v>
      </c>
      <c r="B39" s="6">
        <v>333044400</v>
      </c>
      <c r="C39" s="6">
        <v>332680436</v>
      </c>
      <c r="D39" s="23">
        <v>301899255</v>
      </c>
      <c r="E39" s="24">
        <v>335028070</v>
      </c>
      <c r="F39" s="6">
        <v>337511689</v>
      </c>
      <c r="G39" s="25">
        <v>337511689</v>
      </c>
      <c r="H39" s="26">
        <v>-288384</v>
      </c>
      <c r="I39" s="24">
        <v>343186442</v>
      </c>
      <c r="J39" s="6">
        <v>350613328</v>
      </c>
      <c r="K39" s="25">
        <v>366741745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64" t="s">
        <v>44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3.5">
      <c r="A42" s="22" t="s">
        <v>45</v>
      </c>
      <c r="B42" s="6">
        <v>38393186</v>
      </c>
      <c r="C42" s="6">
        <v>0</v>
      </c>
      <c r="D42" s="23">
        <v>7658</v>
      </c>
      <c r="E42" s="24">
        <v>35280759</v>
      </c>
      <c r="F42" s="6">
        <v>464617130</v>
      </c>
      <c r="G42" s="25">
        <v>464617130</v>
      </c>
      <c r="H42" s="26">
        <v>26181</v>
      </c>
      <c r="I42" s="24">
        <v>388477808</v>
      </c>
      <c r="J42" s="6">
        <v>406347788</v>
      </c>
      <c r="K42" s="25">
        <v>425039786</v>
      </c>
    </row>
    <row r="43" spans="1:11" ht="13.5">
      <c r="A43" s="22" t="s">
        <v>46</v>
      </c>
      <c r="B43" s="6">
        <v>-34129902</v>
      </c>
      <c r="C43" s="6">
        <v>0</v>
      </c>
      <c r="D43" s="23">
        <v>0</v>
      </c>
      <c r="E43" s="24">
        <v>0</v>
      </c>
      <c r="F43" s="6">
        <v>0</v>
      </c>
      <c r="G43" s="25">
        <v>0</v>
      </c>
      <c r="H43" s="26">
        <v>0</v>
      </c>
      <c r="I43" s="24">
        <v>0</v>
      </c>
      <c r="J43" s="6">
        <v>0</v>
      </c>
      <c r="K43" s="25">
        <v>0</v>
      </c>
    </row>
    <row r="44" spans="1:11" ht="13.5">
      <c r="A44" s="22" t="s">
        <v>47</v>
      </c>
      <c r="B44" s="6">
        <v>-4693872</v>
      </c>
      <c r="C44" s="6">
        <v>2619776</v>
      </c>
      <c r="D44" s="23">
        <v>103380</v>
      </c>
      <c r="E44" s="24">
        <v>-106156</v>
      </c>
      <c r="F44" s="6">
        <v>0</v>
      </c>
      <c r="G44" s="25">
        <v>0</v>
      </c>
      <c r="H44" s="26">
        <v>-62641</v>
      </c>
      <c r="I44" s="24">
        <v>-516844</v>
      </c>
      <c r="J44" s="6">
        <v>96607</v>
      </c>
      <c r="K44" s="25">
        <v>101051</v>
      </c>
    </row>
    <row r="45" spans="1:11" ht="13.5">
      <c r="A45" s="33" t="s">
        <v>48</v>
      </c>
      <c r="B45" s="7">
        <v>1947077</v>
      </c>
      <c r="C45" s="7">
        <v>2619776</v>
      </c>
      <c r="D45" s="69">
        <v>111038</v>
      </c>
      <c r="E45" s="70">
        <v>35174603</v>
      </c>
      <c r="F45" s="7">
        <v>464617130</v>
      </c>
      <c r="G45" s="71">
        <v>464617130</v>
      </c>
      <c r="H45" s="72">
        <v>36441</v>
      </c>
      <c r="I45" s="70">
        <v>387960964</v>
      </c>
      <c r="J45" s="7">
        <v>406444395</v>
      </c>
      <c r="K45" s="71">
        <v>425140837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64" t="s">
        <v>49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3.5">
      <c r="A48" s="22" t="s">
        <v>50</v>
      </c>
      <c r="B48" s="6">
        <v>1947422</v>
      </c>
      <c r="C48" s="6">
        <v>808980</v>
      </c>
      <c r="D48" s="23">
        <v>4147186</v>
      </c>
      <c r="E48" s="24">
        <v>6166800</v>
      </c>
      <c r="F48" s="6">
        <v>6167000</v>
      </c>
      <c r="G48" s="25">
        <v>6167000</v>
      </c>
      <c r="H48" s="26">
        <v>-73144410</v>
      </c>
      <c r="I48" s="24">
        <v>2500000</v>
      </c>
      <c r="J48" s="6">
        <v>2615001</v>
      </c>
      <c r="K48" s="25">
        <v>2735291</v>
      </c>
    </row>
    <row r="49" spans="1:11" ht="13.5">
      <c r="A49" s="22" t="s">
        <v>51</v>
      </c>
      <c r="B49" s="6">
        <f>+B75</f>
        <v>102587408.69657473</v>
      </c>
      <c r="C49" s="6">
        <f aca="true" t="shared" si="6" ref="C49:K49">+C75</f>
        <v>152124295</v>
      </c>
      <c r="D49" s="23">
        <f t="shared" si="6"/>
        <v>194514126</v>
      </c>
      <c r="E49" s="24">
        <f t="shared" si="6"/>
        <v>221215315</v>
      </c>
      <c r="F49" s="6">
        <f t="shared" si="6"/>
        <v>48388435.514774434</v>
      </c>
      <c r="G49" s="25">
        <f t="shared" si="6"/>
        <v>48388435.514774434</v>
      </c>
      <c r="H49" s="26">
        <f t="shared" si="6"/>
        <v>-5775658</v>
      </c>
      <c r="I49" s="24">
        <f t="shared" si="6"/>
        <v>52505192.642217696</v>
      </c>
      <c r="J49" s="6">
        <f t="shared" si="6"/>
        <v>54884016.37299372</v>
      </c>
      <c r="K49" s="25">
        <f t="shared" si="6"/>
        <v>57397259.87386246</v>
      </c>
    </row>
    <row r="50" spans="1:11" ht="13.5">
      <c r="A50" s="33" t="s">
        <v>52</v>
      </c>
      <c r="B50" s="7">
        <f>+B48-B49</f>
        <v>-100639986.69657473</v>
      </c>
      <c r="C50" s="7">
        <f aca="true" t="shared" si="7" ref="C50:K50">+C48-C49</f>
        <v>-151315315</v>
      </c>
      <c r="D50" s="69">
        <f t="shared" si="7"/>
        <v>-190366940</v>
      </c>
      <c r="E50" s="70">
        <f t="shared" si="7"/>
        <v>-215048515</v>
      </c>
      <c r="F50" s="7">
        <f t="shared" si="7"/>
        <v>-42221435.514774434</v>
      </c>
      <c r="G50" s="71">
        <f t="shared" si="7"/>
        <v>-42221435.514774434</v>
      </c>
      <c r="H50" s="72">
        <f t="shared" si="7"/>
        <v>-67368752</v>
      </c>
      <c r="I50" s="70">
        <f t="shared" si="7"/>
        <v>-50005192.642217696</v>
      </c>
      <c r="J50" s="7">
        <f t="shared" si="7"/>
        <v>-52269015.37299372</v>
      </c>
      <c r="K50" s="71">
        <f t="shared" si="7"/>
        <v>-54661968.87386246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3.5">
      <c r="A52" s="64" t="s">
        <v>53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54</v>
      </c>
      <c r="B53" s="6">
        <v>393781278</v>
      </c>
      <c r="C53" s="6">
        <v>402673360</v>
      </c>
      <c r="D53" s="23">
        <v>393362443</v>
      </c>
      <c r="E53" s="24">
        <v>512725729</v>
      </c>
      <c r="F53" s="6">
        <v>394400356</v>
      </c>
      <c r="G53" s="25">
        <v>394400356</v>
      </c>
      <c r="H53" s="26">
        <v>-999215</v>
      </c>
      <c r="I53" s="24">
        <v>404273284</v>
      </c>
      <c r="J53" s="6">
        <v>418759162</v>
      </c>
      <c r="K53" s="25">
        <v>438022083</v>
      </c>
    </row>
    <row r="54" spans="1:11" ht="13.5">
      <c r="A54" s="22" t="s">
        <v>55</v>
      </c>
      <c r="B54" s="6">
        <v>41812745</v>
      </c>
      <c r="C54" s="6">
        <v>0</v>
      </c>
      <c r="D54" s="23">
        <v>37729957</v>
      </c>
      <c r="E54" s="24">
        <v>46000000</v>
      </c>
      <c r="F54" s="6">
        <v>46000000</v>
      </c>
      <c r="G54" s="25">
        <v>46000000</v>
      </c>
      <c r="H54" s="26">
        <v>30305969</v>
      </c>
      <c r="I54" s="24">
        <v>47587993</v>
      </c>
      <c r="J54" s="6">
        <v>46639042</v>
      </c>
      <c r="K54" s="25">
        <v>48784437</v>
      </c>
    </row>
    <row r="55" spans="1:11" ht="13.5">
      <c r="A55" s="22" t="s">
        <v>56</v>
      </c>
      <c r="B55" s="6">
        <v>0</v>
      </c>
      <c r="C55" s="6">
        <v>1135931321</v>
      </c>
      <c r="D55" s="23">
        <v>-234452</v>
      </c>
      <c r="E55" s="24">
        <v>12889108</v>
      </c>
      <c r="F55" s="6">
        <v>10633601</v>
      </c>
      <c r="G55" s="25">
        <v>10633601</v>
      </c>
      <c r="H55" s="26">
        <v>4172466</v>
      </c>
      <c r="I55" s="24">
        <v>2205118</v>
      </c>
      <c r="J55" s="6">
        <v>1750114</v>
      </c>
      <c r="K55" s="25">
        <v>1830619</v>
      </c>
    </row>
    <row r="56" spans="1:11" ht="13.5">
      <c r="A56" s="22" t="s">
        <v>57</v>
      </c>
      <c r="B56" s="6">
        <v>41692910</v>
      </c>
      <c r="C56" s="6">
        <v>4805024</v>
      </c>
      <c r="D56" s="23">
        <v>24539141</v>
      </c>
      <c r="E56" s="24">
        <v>13671643</v>
      </c>
      <c r="F56" s="6">
        <v>15200264</v>
      </c>
      <c r="G56" s="25">
        <v>15200264</v>
      </c>
      <c r="H56" s="26">
        <v>24622126</v>
      </c>
      <c r="I56" s="24">
        <v>13594590</v>
      </c>
      <c r="J56" s="6">
        <v>15255085</v>
      </c>
      <c r="K56" s="25">
        <v>15956819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3.5">
      <c r="A58" s="64" t="s">
        <v>58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3.5">
      <c r="A59" s="90" t="s">
        <v>59</v>
      </c>
      <c r="B59" s="6">
        <v>0</v>
      </c>
      <c r="C59" s="6">
        <v>0</v>
      </c>
      <c r="D59" s="23">
        <v>0</v>
      </c>
      <c r="E59" s="24">
        <v>0</v>
      </c>
      <c r="F59" s="6">
        <v>0</v>
      </c>
      <c r="G59" s="25">
        <v>0</v>
      </c>
      <c r="H59" s="26">
        <v>0</v>
      </c>
      <c r="I59" s="24">
        <v>0</v>
      </c>
      <c r="J59" s="6">
        <v>0</v>
      </c>
      <c r="K59" s="25">
        <v>0</v>
      </c>
    </row>
    <row r="60" spans="1:11" ht="13.5">
      <c r="A60" s="90" t="s">
        <v>60</v>
      </c>
      <c r="B60" s="6">
        <v>0</v>
      </c>
      <c r="C60" s="6">
        <v>0</v>
      </c>
      <c r="D60" s="23">
        <v>0</v>
      </c>
      <c r="E60" s="24">
        <v>0</v>
      </c>
      <c r="F60" s="6">
        <v>0</v>
      </c>
      <c r="G60" s="25">
        <v>0</v>
      </c>
      <c r="H60" s="26">
        <v>0</v>
      </c>
      <c r="I60" s="24">
        <v>0</v>
      </c>
      <c r="J60" s="6">
        <v>0</v>
      </c>
      <c r="K60" s="25">
        <v>0</v>
      </c>
    </row>
    <row r="61" spans="1:11" ht="13.5">
      <c r="A61" s="91" t="s">
        <v>61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3.5">
      <c r="A62" s="96" t="s">
        <v>62</v>
      </c>
      <c r="B62" s="97">
        <v>0</v>
      </c>
      <c r="C62" s="98">
        <v>0</v>
      </c>
      <c r="D62" s="99">
        <v>0</v>
      </c>
      <c r="E62" s="97">
        <v>0</v>
      </c>
      <c r="F62" s="98">
        <v>0</v>
      </c>
      <c r="G62" s="99">
        <v>0</v>
      </c>
      <c r="H62" s="100">
        <v>0</v>
      </c>
      <c r="I62" s="97">
        <v>0</v>
      </c>
      <c r="J62" s="98">
        <v>0</v>
      </c>
      <c r="K62" s="99">
        <v>0</v>
      </c>
    </row>
    <row r="63" spans="1:11" ht="13.5">
      <c r="A63" s="96" t="s">
        <v>63</v>
      </c>
      <c r="B63" s="97">
        <v>0</v>
      </c>
      <c r="C63" s="98">
        <v>0</v>
      </c>
      <c r="D63" s="99">
        <v>0</v>
      </c>
      <c r="E63" s="97">
        <v>0</v>
      </c>
      <c r="F63" s="98">
        <v>0</v>
      </c>
      <c r="G63" s="99">
        <v>0</v>
      </c>
      <c r="H63" s="100">
        <v>0</v>
      </c>
      <c r="I63" s="97">
        <v>0</v>
      </c>
      <c r="J63" s="98">
        <v>0</v>
      </c>
      <c r="K63" s="99">
        <v>0</v>
      </c>
    </row>
    <row r="64" spans="1:11" ht="13.5">
      <c r="A64" s="96" t="s">
        <v>64</v>
      </c>
      <c r="B64" s="97">
        <v>0</v>
      </c>
      <c r="C64" s="98">
        <v>0</v>
      </c>
      <c r="D64" s="99">
        <v>0</v>
      </c>
      <c r="E64" s="97">
        <v>0</v>
      </c>
      <c r="F64" s="98">
        <v>0</v>
      </c>
      <c r="G64" s="99">
        <v>0</v>
      </c>
      <c r="H64" s="100">
        <v>0</v>
      </c>
      <c r="I64" s="97">
        <v>0</v>
      </c>
      <c r="J64" s="98">
        <v>0</v>
      </c>
      <c r="K64" s="99">
        <v>0</v>
      </c>
    </row>
    <row r="65" spans="1:11" ht="13.5">
      <c r="A65" s="96" t="s">
        <v>65</v>
      </c>
      <c r="B65" s="97">
        <v>0</v>
      </c>
      <c r="C65" s="98">
        <v>0</v>
      </c>
      <c r="D65" s="99">
        <v>0</v>
      </c>
      <c r="E65" s="97">
        <v>0</v>
      </c>
      <c r="F65" s="98">
        <v>0</v>
      </c>
      <c r="G65" s="99">
        <v>0</v>
      </c>
      <c r="H65" s="100">
        <v>0</v>
      </c>
      <c r="I65" s="97">
        <v>0</v>
      </c>
      <c r="J65" s="98">
        <v>0</v>
      </c>
      <c r="K65" s="99">
        <v>0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3.5">
      <c r="A67" s="105"/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3.5">
      <c r="A68" s="107"/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3.5">
      <c r="A69" s="108"/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3.5" hidden="1">
      <c r="A70" s="4" t="s">
        <v>134</v>
      </c>
      <c r="B70" s="5">
        <f>IF(ISERROR(B71/B72),0,(B71/B72))</f>
        <v>0.6584783331499479</v>
      </c>
      <c r="C70" s="5">
        <f aca="true" t="shared" si="8" ref="C70:K70">IF(ISERROR(C71/C72),0,(C71/C72))</f>
        <v>0</v>
      </c>
      <c r="D70" s="5">
        <f t="shared" si="8"/>
        <v>0</v>
      </c>
      <c r="E70" s="5">
        <f t="shared" si="8"/>
        <v>0</v>
      </c>
      <c r="F70" s="5">
        <f t="shared" si="8"/>
        <v>0.8589870542140112</v>
      </c>
      <c r="G70" s="5">
        <f t="shared" si="8"/>
        <v>0.8589870542140112</v>
      </c>
      <c r="H70" s="5">
        <f t="shared" si="8"/>
        <v>0</v>
      </c>
      <c r="I70" s="5">
        <f t="shared" si="8"/>
        <v>0.8558403477893756</v>
      </c>
      <c r="J70" s="5">
        <f t="shared" si="8"/>
        <v>0.8561488765763172</v>
      </c>
      <c r="K70" s="5">
        <f t="shared" si="8"/>
        <v>0.8561497559722918</v>
      </c>
    </row>
    <row r="71" spans="1:11" ht="12.75" hidden="1">
      <c r="A71" s="2" t="s">
        <v>135</v>
      </c>
      <c r="B71" s="2">
        <f>+B83</f>
        <v>145667815</v>
      </c>
      <c r="C71" s="2">
        <f aca="true" t="shared" si="9" ref="C71:K71">+C83</f>
        <v>0</v>
      </c>
      <c r="D71" s="2">
        <f t="shared" si="9"/>
        <v>0</v>
      </c>
      <c r="E71" s="2">
        <f t="shared" si="9"/>
        <v>0</v>
      </c>
      <c r="F71" s="2">
        <f t="shared" si="9"/>
        <v>154189000</v>
      </c>
      <c r="G71" s="2">
        <f t="shared" si="9"/>
        <v>154189000</v>
      </c>
      <c r="H71" s="2">
        <f t="shared" si="9"/>
        <v>0</v>
      </c>
      <c r="I71" s="2">
        <f t="shared" si="9"/>
        <v>165896948</v>
      </c>
      <c r="J71" s="2">
        <f t="shared" si="9"/>
        <v>173528208</v>
      </c>
      <c r="K71" s="2">
        <f t="shared" si="9"/>
        <v>181510505</v>
      </c>
    </row>
    <row r="72" spans="1:11" ht="12.75" hidden="1">
      <c r="A72" s="2" t="s">
        <v>136</v>
      </c>
      <c r="B72" s="2">
        <f>+B77</f>
        <v>221218843</v>
      </c>
      <c r="C72" s="2">
        <f aca="true" t="shared" si="10" ref="C72:K72">+C77</f>
        <v>138937516</v>
      </c>
      <c r="D72" s="2">
        <f t="shared" si="10"/>
        <v>137955189</v>
      </c>
      <c r="E72" s="2">
        <f t="shared" si="10"/>
        <v>169839028</v>
      </c>
      <c r="F72" s="2">
        <f t="shared" si="10"/>
        <v>179500959</v>
      </c>
      <c r="G72" s="2">
        <f t="shared" si="10"/>
        <v>179500959</v>
      </c>
      <c r="H72" s="2">
        <f t="shared" si="10"/>
        <v>177064853</v>
      </c>
      <c r="I72" s="2">
        <f t="shared" si="10"/>
        <v>193840999</v>
      </c>
      <c r="J72" s="2">
        <f t="shared" si="10"/>
        <v>202684618</v>
      </c>
      <c r="K72" s="2">
        <f t="shared" si="10"/>
        <v>212007892</v>
      </c>
    </row>
    <row r="73" spans="1:11" ht="12.75" hidden="1">
      <c r="A73" s="2" t="s">
        <v>137</v>
      </c>
      <c r="B73" s="2">
        <f>+B74</f>
        <v>16866695.83333333</v>
      </c>
      <c r="C73" s="2">
        <f aca="true" t="shared" si="11" ref="C73:K73">+(C78+C80+C81+C82)-(B78+B80+B81+B82)</f>
        <v>16218966</v>
      </c>
      <c r="D73" s="2">
        <f t="shared" si="11"/>
        <v>-5377133</v>
      </c>
      <c r="E73" s="2">
        <f t="shared" si="11"/>
        <v>-30859611</v>
      </c>
      <c r="F73" s="2">
        <f>+(F78+F80+F81+F82)-(D78+D80+D81+D82)</f>
        <v>1794198</v>
      </c>
      <c r="G73" s="2">
        <f>+(G78+G80+G81+G82)-(D78+D80+D81+D82)</f>
        <v>1794198</v>
      </c>
      <c r="H73" s="2">
        <f>+(H78+H80+H81+H82)-(D78+D80+D81+D82)</f>
        <v>-26809333</v>
      </c>
      <c r="I73" s="2">
        <f>+(I78+I80+I81+I82)-(E78+E80+E81+E82)</f>
        <v>36031475</v>
      </c>
      <c r="J73" s="2">
        <f t="shared" si="11"/>
        <v>3643060</v>
      </c>
      <c r="K73" s="2">
        <f t="shared" si="11"/>
        <v>3810639</v>
      </c>
    </row>
    <row r="74" spans="1:11" ht="12.75" hidden="1">
      <c r="A74" s="2" t="s">
        <v>138</v>
      </c>
      <c r="B74" s="2">
        <f>+TREND(C74:E74)</f>
        <v>16866695.83333333</v>
      </c>
      <c r="C74" s="2">
        <f>+C73</f>
        <v>16218966</v>
      </c>
      <c r="D74" s="2">
        <f aca="true" t="shared" si="12" ref="D74:K74">+D73</f>
        <v>-5377133</v>
      </c>
      <c r="E74" s="2">
        <f t="shared" si="12"/>
        <v>-30859611</v>
      </c>
      <c r="F74" s="2">
        <f t="shared" si="12"/>
        <v>1794198</v>
      </c>
      <c r="G74" s="2">
        <f t="shared" si="12"/>
        <v>1794198</v>
      </c>
      <c r="H74" s="2">
        <f t="shared" si="12"/>
        <v>-26809333</v>
      </c>
      <c r="I74" s="2">
        <f t="shared" si="12"/>
        <v>36031475</v>
      </c>
      <c r="J74" s="2">
        <f t="shared" si="12"/>
        <v>3643060</v>
      </c>
      <c r="K74" s="2">
        <f t="shared" si="12"/>
        <v>3810639</v>
      </c>
    </row>
    <row r="75" spans="1:11" ht="12.75" hidden="1">
      <c r="A75" s="2" t="s">
        <v>139</v>
      </c>
      <c r="B75" s="2">
        <f>+B84-(((B80+B81+B78)*B70)-B79)</f>
        <v>102587408.69657473</v>
      </c>
      <c r="C75" s="2">
        <f aca="true" t="shared" si="13" ref="C75:K75">+C84-(((C80+C81+C78)*C70)-C79)</f>
        <v>152124295</v>
      </c>
      <c r="D75" s="2">
        <f t="shared" si="13"/>
        <v>194514126</v>
      </c>
      <c r="E75" s="2">
        <f t="shared" si="13"/>
        <v>221215315</v>
      </c>
      <c r="F75" s="2">
        <f t="shared" si="13"/>
        <v>48388435.514774434</v>
      </c>
      <c r="G75" s="2">
        <f t="shared" si="13"/>
        <v>48388435.514774434</v>
      </c>
      <c r="H75" s="2">
        <f t="shared" si="13"/>
        <v>-5775658</v>
      </c>
      <c r="I75" s="2">
        <f t="shared" si="13"/>
        <v>52505192.642217696</v>
      </c>
      <c r="J75" s="2">
        <f t="shared" si="13"/>
        <v>54884016.37299372</v>
      </c>
      <c r="K75" s="2">
        <f t="shared" si="13"/>
        <v>57397259.87386246</v>
      </c>
    </row>
    <row r="76" spans="1:11" ht="12.75" hidden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2.75" hidden="1">
      <c r="A77" s="1" t="s">
        <v>66</v>
      </c>
      <c r="B77" s="3">
        <v>221218843</v>
      </c>
      <c r="C77" s="3">
        <v>138937516</v>
      </c>
      <c r="D77" s="3">
        <v>137955189</v>
      </c>
      <c r="E77" s="3">
        <v>169839028</v>
      </c>
      <c r="F77" s="3">
        <v>179500959</v>
      </c>
      <c r="G77" s="3">
        <v>179500959</v>
      </c>
      <c r="H77" s="3">
        <v>177064853</v>
      </c>
      <c r="I77" s="3">
        <v>193840999</v>
      </c>
      <c r="J77" s="3">
        <v>202684618</v>
      </c>
      <c r="K77" s="3">
        <v>212007892</v>
      </c>
    </row>
    <row r="78" spans="1:11" ht="12.75" hidden="1">
      <c r="A78" s="1" t="s">
        <v>67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2.75" hidden="1">
      <c r="A79" s="1" t="s">
        <v>68</v>
      </c>
      <c r="B79" s="3">
        <v>122167605</v>
      </c>
      <c r="C79" s="3">
        <v>152124295</v>
      </c>
      <c r="D79" s="3">
        <v>194514126</v>
      </c>
      <c r="E79" s="3">
        <v>221215315</v>
      </c>
      <c r="F79" s="3">
        <v>110993130</v>
      </c>
      <c r="G79" s="3">
        <v>110993130</v>
      </c>
      <c r="H79" s="3">
        <v>-5775658</v>
      </c>
      <c r="I79" s="3">
        <v>109428149</v>
      </c>
      <c r="J79" s="3">
        <v>114461844</v>
      </c>
      <c r="K79" s="3">
        <v>119727088</v>
      </c>
    </row>
    <row r="80" spans="1:11" ht="12.75" hidden="1">
      <c r="A80" s="1" t="s">
        <v>69</v>
      </c>
      <c r="B80" s="3">
        <v>0</v>
      </c>
      <c r="C80" s="3">
        <v>61988836</v>
      </c>
      <c r="D80" s="3">
        <v>44146637</v>
      </c>
      <c r="E80" s="3">
        <v>40223688</v>
      </c>
      <c r="F80" s="3">
        <v>47385000</v>
      </c>
      <c r="G80" s="3">
        <v>47385000</v>
      </c>
      <c r="H80" s="3">
        <v>7291086</v>
      </c>
      <c r="I80" s="3">
        <v>46013097</v>
      </c>
      <c r="J80" s="3">
        <v>48129699</v>
      </c>
      <c r="K80" s="3">
        <v>50343664</v>
      </c>
    </row>
    <row r="81" spans="1:11" ht="12.75" hidden="1">
      <c r="A81" s="1" t="s">
        <v>70</v>
      </c>
      <c r="B81" s="3">
        <v>29735521</v>
      </c>
      <c r="C81" s="3">
        <v>17413396</v>
      </c>
      <c r="D81" s="3">
        <v>29878462</v>
      </c>
      <c r="E81" s="3">
        <v>2941800</v>
      </c>
      <c r="F81" s="3">
        <v>25497000</v>
      </c>
      <c r="G81" s="3">
        <v>25497000</v>
      </c>
      <c r="H81" s="3">
        <v>8327658</v>
      </c>
      <c r="I81" s="3">
        <v>33183866</v>
      </c>
      <c r="J81" s="3">
        <v>34710324</v>
      </c>
      <c r="K81" s="3">
        <v>36306998</v>
      </c>
    </row>
    <row r="82" spans="1:11" ht="12.75" hidden="1">
      <c r="A82" s="1" t="s">
        <v>71</v>
      </c>
      <c r="B82" s="3">
        <v>33447745</v>
      </c>
      <c r="C82" s="3">
        <v>0</v>
      </c>
      <c r="D82" s="3">
        <v>0</v>
      </c>
      <c r="E82" s="3">
        <v>0</v>
      </c>
      <c r="F82" s="3">
        <v>2937297</v>
      </c>
      <c r="G82" s="3">
        <v>2937297</v>
      </c>
      <c r="H82" s="3">
        <v>31597022</v>
      </c>
      <c r="I82" s="3">
        <v>0</v>
      </c>
      <c r="J82" s="3">
        <v>0</v>
      </c>
      <c r="K82" s="3">
        <v>0</v>
      </c>
    </row>
    <row r="83" spans="1:11" ht="12.75" hidden="1">
      <c r="A83" s="1" t="s">
        <v>72</v>
      </c>
      <c r="B83" s="3">
        <v>145667815</v>
      </c>
      <c r="C83" s="3">
        <v>0</v>
      </c>
      <c r="D83" s="3">
        <v>0</v>
      </c>
      <c r="E83" s="3">
        <v>0</v>
      </c>
      <c r="F83" s="3">
        <v>154189000</v>
      </c>
      <c r="G83" s="3">
        <v>154189000</v>
      </c>
      <c r="H83" s="3">
        <v>0</v>
      </c>
      <c r="I83" s="3">
        <v>165896948</v>
      </c>
      <c r="J83" s="3">
        <v>173528208</v>
      </c>
      <c r="K83" s="3">
        <v>181510505</v>
      </c>
    </row>
    <row r="84" spans="1:11" ht="12.75" hidden="1">
      <c r="A84" s="1" t="s">
        <v>73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10857000</v>
      </c>
      <c r="J84" s="3">
        <v>11345565</v>
      </c>
      <c r="K84" s="3">
        <v>11856115</v>
      </c>
    </row>
    <row r="85" spans="1:11" ht="12.75" hidden="1">
      <c r="A85" s="1" t="s">
        <v>74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" customHeight="1">
      <c r="A1" s="109" t="s">
        <v>106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9</v>
      </c>
      <c r="D3" s="15" t="s">
        <v>9</v>
      </c>
      <c r="E3" s="13" t="s">
        <v>10</v>
      </c>
      <c r="F3" s="14" t="s">
        <v>11</v>
      </c>
      <c r="G3" s="15" t="s">
        <v>12</v>
      </c>
      <c r="H3" s="16" t="s">
        <v>13</v>
      </c>
      <c r="I3" s="13" t="s">
        <v>14</v>
      </c>
      <c r="J3" s="14" t="s">
        <v>15</v>
      </c>
      <c r="K3" s="15" t="s">
        <v>16</v>
      </c>
    </row>
    <row r="4" spans="1:11" ht="13.5">
      <c r="A4" s="17" t="s">
        <v>17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18</v>
      </c>
      <c r="B5" s="6">
        <v>0</v>
      </c>
      <c r="C5" s="6">
        <v>0</v>
      </c>
      <c r="D5" s="23">
        <v>0</v>
      </c>
      <c r="E5" s="24">
        <v>0</v>
      </c>
      <c r="F5" s="6">
        <v>0</v>
      </c>
      <c r="G5" s="25">
        <v>0</v>
      </c>
      <c r="H5" s="26">
        <v>0</v>
      </c>
      <c r="I5" s="24">
        <v>0</v>
      </c>
      <c r="J5" s="6">
        <v>0</v>
      </c>
      <c r="K5" s="25">
        <v>0</v>
      </c>
    </row>
    <row r="6" spans="1:11" ht="13.5">
      <c r="A6" s="22" t="s">
        <v>19</v>
      </c>
      <c r="B6" s="6">
        <v>20335363</v>
      </c>
      <c r="C6" s="6">
        <v>27225254</v>
      </c>
      <c r="D6" s="23">
        <v>33736528</v>
      </c>
      <c r="E6" s="24">
        <v>54763361</v>
      </c>
      <c r="F6" s="6">
        <v>54763361</v>
      </c>
      <c r="G6" s="25">
        <v>54763361</v>
      </c>
      <c r="H6" s="26">
        <v>42252200</v>
      </c>
      <c r="I6" s="24">
        <v>52507445</v>
      </c>
      <c r="J6" s="6">
        <v>54922787</v>
      </c>
      <c r="K6" s="25">
        <v>57449235</v>
      </c>
    </row>
    <row r="7" spans="1:11" ht="13.5">
      <c r="A7" s="22" t="s">
        <v>20</v>
      </c>
      <c r="B7" s="6">
        <v>6095079</v>
      </c>
      <c r="C7" s="6">
        <v>9472245</v>
      </c>
      <c r="D7" s="23">
        <v>7802779</v>
      </c>
      <c r="E7" s="24">
        <v>10000000</v>
      </c>
      <c r="F7" s="6">
        <v>9000000</v>
      </c>
      <c r="G7" s="25">
        <v>9000000</v>
      </c>
      <c r="H7" s="26">
        <v>4743125</v>
      </c>
      <c r="I7" s="24">
        <v>5000000</v>
      </c>
      <c r="J7" s="6">
        <v>5230000</v>
      </c>
      <c r="K7" s="25">
        <v>5470580</v>
      </c>
    </row>
    <row r="8" spans="1:11" ht="13.5">
      <c r="A8" s="22" t="s">
        <v>21</v>
      </c>
      <c r="B8" s="6">
        <v>354619000</v>
      </c>
      <c r="C8" s="6">
        <v>392739049</v>
      </c>
      <c r="D8" s="23">
        <v>434437951</v>
      </c>
      <c r="E8" s="24">
        <v>487804000</v>
      </c>
      <c r="F8" s="6">
        <v>496750000</v>
      </c>
      <c r="G8" s="25">
        <v>496750000</v>
      </c>
      <c r="H8" s="26">
        <v>489600000</v>
      </c>
      <c r="I8" s="24">
        <v>515221000</v>
      </c>
      <c r="J8" s="6">
        <v>548723000</v>
      </c>
      <c r="K8" s="25">
        <v>590578000</v>
      </c>
    </row>
    <row r="9" spans="1:11" ht="13.5">
      <c r="A9" s="22" t="s">
        <v>22</v>
      </c>
      <c r="B9" s="6">
        <v>3314572</v>
      </c>
      <c r="C9" s="6">
        <v>2968851</v>
      </c>
      <c r="D9" s="23">
        <v>1702479</v>
      </c>
      <c r="E9" s="24">
        <v>1620830</v>
      </c>
      <c r="F9" s="6">
        <v>2620830</v>
      </c>
      <c r="G9" s="25">
        <v>2620830</v>
      </c>
      <c r="H9" s="26">
        <v>1247240</v>
      </c>
      <c r="I9" s="24">
        <v>1200000</v>
      </c>
      <c r="J9" s="6">
        <v>1255200</v>
      </c>
      <c r="K9" s="25">
        <v>1312939</v>
      </c>
    </row>
    <row r="10" spans="1:11" ht="25.5">
      <c r="A10" s="27" t="s">
        <v>129</v>
      </c>
      <c r="B10" s="28">
        <f>SUM(B5:B9)</f>
        <v>384364014</v>
      </c>
      <c r="C10" s="29">
        <f aca="true" t="shared" si="0" ref="C10:K10">SUM(C5:C9)</f>
        <v>432405399</v>
      </c>
      <c r="D10" s="30">
        <f t="shared" si="0"/>
        <v>477679737</v>
      </c>
      <c r="E10" s="28">
        <f t="shared" si="0"/>
        <v>554188191</v>
      </c>
      <c r="F10" s="29">
        <f t="shared" si="0"/>
        <v>563134191</v>
      </c>
      <c r="G10" s="31">
        <f t="shared" si="0"/>
        <v>563134191</v>
      </c>
      <c r="H10" s="32">
        <f t="shared" si="0"/>
        <v>537842565</v>
      </c>
      <c r="I10" s="28">
        <f t="shared" si="0"/>
        <v>573928445</v>
      </c>
      <c r="J10" s="29">
        <f t="shared" si="0"/>
        <v>610130987</v>
      </c>
      <c r="K10" s="31">
        <f t="shared" si="0"/>
        <v>654810754</v>
      </c>
    </row>
    <row r="11" spans="1:11" ht="13.5">
      <c r="A11" s="22" t="s">
        <v>23</v>
      </c>
      <c r="B11" s="6">
        <v>169943213</v>
      </c>
      <c r="C11" s="6">
        <v>180818750</v>
      </c>
      <c r="D11" s="23">
        <v>201676562</v>
      </c>
      <c r="E11" s="24">
        <v>200218483</v>
      </c>
      <c r="F11" s="6">
        <v>200218483</v>
      </c>
      <c r="G11" s="25">
        <v>200218483</v>
      </c>
      <c r="H11" s="26">
        <v>202903860</v>
      </c>
      <c r="I11" s="24">
        <v>223466047</v>
      </c>
      <c r="J11" s="6">
        <v>224058480</v>
      </c>
      <c r="K11" s="25">
        <v>234365170</v>
      </c>
    </row>
    <row r="12" spans="1:11" ht="13.5">
      <c r="A12" s="22" t="s">
        <v>24</v>
      </c>
      <c r="B12" s="6">
        <v>6824698</v>
      </c>
      <c r="C12" s="6">
        <v>7715206</v>
      </c>
      <c r="D12" s="23">
        <v>8088737</v>
      </c>
      <c r="E12" s="24">
        <v>7939592</v>
      </c>
      <c r="F12" s="6">
        <v>7939592</v>
      </c>
      <c r="G12" s="25">
        <v>7939592</v>
      </c>
      <c r="H12" s="26">
        <v>8371660</v>
      </c>
      <c r="I12" s="24">
        <v>8350456</v>
      </c>
      <c r="J12" s="6">
        <v>8734576</v>
      </c>
      <c r="K12" s="25">
        <v>9136366</v>
      </c>
    </row>
    <row r="13" spans="1:11" ht="13.5">
      <c r="A13" s="22" t="s">
        <v>130</v>
      </c>
      <c r="B13" s="6">
        <v>57672248</v>
      </c>
      <c r="C13" s="6">
        <v>58124034</v>
      </c>
      <c r="D13" s="23">
        <v>63493019</v>
      </c>
      <c r="E13" s="24">
        <v>60331217</v>
      </c>
      <c r="F13" s="6">
        <v>767605</v>
      </c>
      <c r="G13" s="25">
        <v>767605</v>
      </c>
      <c r="H13" s="26">
        <v>62100775</v>
      </c>
      <c r="I13" s="24">
        <v>62885694</v>
      </c>
      <c r="J13" s="6">
        <v>65778436</v>
      </c>
      <c r="K13" s="25">
        <v>68804244</v>
      </c>
    </row>
    <row r="14" spans="1:11" ht="13.5">
      <c r="A14" s="22" t="s">
        <v>25</v>
      </c>
      <c r="B14" s="6">
        <v>0</v>
      </c>
      <c r="C14" s="6">
        <v>0</v>
      </c>
      <c r="D14" s="23">
        <v>0</v>
      </c>
      <c r="E14" s="24">
        <v>0</v>
      </c>
      <c r="F14" s="6">
        <v>0</v>
      </c>
      <c r="G14" s="25">
        <v>0</v>
      </c>
      <c r="H14" s="26">
        <v>0</v>
      </c>
      <c r="I14" s="24">
        <v>0</v>
      </c>
      <c r="J14" s="6">
        <v>0</v>
      </c>
      <c r="K14" s="25">
        <v>0</v>
      </c>
    </row>
    <row r="15" spans="1:11" ht="13.5">
      <c r="A15" s="22" t="s">
        <v>26</v>
      </c>
      <c r="B15" s="6">
        <v>104498943</v>
      </c>
      <c r="C15" s="6">
        <v>161236898</v>
      </c>
      <c r="D15" s="23">
        <v>42382234</v>
      </c>
      <c r="E15" s="24">
        <v>54735622</v>
      </c>
      <c r="F15" s="6">
        <v>37171078</v>
      </c>
      <c r="G15" s="25">
        <v>37171078</v>
      </c>
      <c r="H15" s="26">
        <v>24209500</v>
      </c>
      <c r="I15" s="24">
        <v>32142113</v>
      </c>
      <c r="J15" s="6">
        <v>34331233</v>
      </c>
      <c r="K15" s="25">
        <v>35910470</v>
      </c>
    </row>
    <row r="16" spans="1:11" ht="13.5">
      <c r="A16" s="22" t="s">
        <v>21</v>
      </c>
      <c r="B16" s="6">
        <v>0</v>
      </c>
      <c r="C16" s="6">
        <v>2938588</v>
      </c>
      <c r="D16" s="23">
        <v>961991</v>
      </c>
      <c r="E16" s="24">
        <v>150000</v>
      </c>
      <c r="F16" s="6">
        <v>6667386</v>
      </c>
      <c r="G16" s="25">
        <v>6667386</v>
      </c>
      <c r="H16" s="26">
        <v>6401472</v>
      </c>
      <c r="I16" s="24">
        <v>10852000</v>
      </c>
      <c r="J16" s="6">
        <v>9669224</v>
      </c>
      <c r="K16" s="25">
        <v>10114009</v>
      </c>
    </row>
    <row r="17" spans="1:11" ht="13.5">
      <c r="A17" s="22" t="s">
        <v>27</v>
      </c>
      <c r="B17" s="6">
        <v>202986924</v>
      </c>
      <c r="C17" s="6">
        <v>246253213</v>
      </c>
      <c r="D17" s="23">
        <v>310602903</v>
      </c>
      <c r="E17" s="24">
        <v>284350037</v>
      </c>
      <c r="F17" s="6">
        <v>308315047</v>
      </c>
      <c r="G17" s="25">
        <v>308315047</v>
      </c>
      <c r="H17" s="26">
        <v>279175352</v>
      </c>
      <c r="I17" s="24">
        <v>226165885</v>
      </c>
      <c r="J17" s="6">
        <v>267559038</v>
      </c>
      <c r="K17" s="25">
        <v>296480495</v>
      </c>
    </row>
    <row r="18" spans="1:11" ht="13.5">
      <c r="A18" s="33" t="s">
        <v>28</v>
      </c>
      <c r="B18" s="34">
        <f>SUM(B11:B17)</f>
        <v>541926026</v>
      </c>
      <c r="C18" s="35">
        <f aca="true" t="shared" si="1" ref="C18:K18">SUM(C11:C17)</f>
        <v>657086689</v>
      </c>
      <c r="D18" s="36">
        <f t="shared" si="1"/>
        <v>627205446</v>
      </c>
      <c r="E18" s="34">
        <f t="shared" si="1"/>
        <v>607724951</v>
      </c>
      <c r="F18" s="35">
        <f t="shared" si="1"/>
        <v>561079191</v>
      </c>
      <c r="G18" s="37">
        <f t="shared" si="1"/>
        <v>561079191</v>
      </c>
      <c r="H18" s="38">
        <f t="shared" si="1"/>
        <v>583162619</v>
      </c>
      <c r="I18" s="34">
        <f t="shared" si="1"/>
        <v>563862195</v>
      </c>
      <c r="J18" s="35">
        <f t="shared" si="1"/>
        <v>610130987</v>
      </c>
      <c r="K18" s="37">
        <f t="shared" si="1"/>
        <v>654810754</v>
      </c>
    </row>
    <row r="19" spans="1:11" ht="13.5">
      <c r="A19" s="33" t="s">
        <v>29</v>
      </c>
      <c r="B19" s="39">
        <f>+B10-B18</f>
        <v>-157562012</v>
      </c>
      <c r="C19" s="40">
        <f aca="true" t="shared" si="2" ref="C19:K19">+C10-C18</f>
        <v>-224681290</v>
      </c>
      <c r="D19" s="41">
        <f t="shared" si="2"/>
        <v>-149525709</v>
      </c>
      <c r="E19" s="39">
        <f t="shared" si="2"/>
        <v>-53536760</v>
      </c>
      <c r="F19" s="40">
        <f t="shared" si="2"/>
        <v>2055000</v>
      </c>
      <c r="G19" s="42">
        <f t="shared" si="2"/>
        <v>2055000</v>
      </c>
      <c r="H19" s="43">
        <f t="shared" si="2"/>
        <v>-45320054</v>
      </c>
      <c r="I19" s="39">
        <f t="shared" si="2"/>
        <v>10066250</v>
      </c>
      <c r="J19" s="40">
        <f t="shared" si="2"/>
        <v>0</v>
      </c>
      <c r="K19" s="42">
        <f t="shared" si="2"/>
        <v>0</v>
      </c>
    </row>
    <row r="20" spans="1:11" ht="25.5">
      <c r="A20" s="44" t="s">
        <v>30</v>
      </c>
      <c r="B20" s="45">
        <v>508156391</v>
      </c>
      <c r="C20" s="46">
        <v>469830000</v>
      </c>
      <c r="D20" s="47">
        <v>442452000</v>
      </c>
      <c r="E20" s="45">
        <v>491852000</v>
      </c>
      <c r="F20" s="46">
        <v>491852000</v>
      </c>
      <c r="G20" s="48">
        <v>491852000</v>
      </c>
      <c r="H20" s="49">
        <v>441150801</v>
      </c>
      <c r="I20" s="45">
        <v>444068000</v>
      </c>
      <c r="J20" s="46">
        <v>511733000</v>
      </c>
      <c r="K20" s="48">
        <v>567413000</v>
      </c>
    </row>
    <row r="21" spans="1:11" ht="63.75">
      <c r="A21" s="50" t="s">
        <v>131</v>
      </c>
      <c r="B21" s="51">
        <v>0</v>
      </c>
      <c r="C21" s="52">
        <v>0</v>
      </c>
      <c r="D21" s="53">
        <v>0</v>
      </c>
      <c r="E21" s="51">
        <v>0</v>
      </c>
      <c r="F21" s="52">
        <v>0</v>
      </c>
      <c r="G21" s="54">
        <v>0</v>
      </c>
      <c r="H21" s="55">
        <v>8359695</v>
      </c>
      <c r="I21" s="51">
        <v>0</v>
      </c>
      <c r="J21" s="52">
        <v>0</v>
      </c>
      <c r="K21" s="54">
        <v>0</v>
      </c>
    </row>
    <row r="22" spans="1:11" ht="25.5">
      <c r="A22" s="56" t="s">
        <v>132</v>
      </c>
      <c r="B22" s="57">
        <f>SUM(B19:B21)</f>
        <v>350594379</v>
      </c>
      <c r="C22" s="58">
        <f aca="true" t="shared" si="3" ref="C22:K22">SUM(C19:C21)</f>
        <v>245148710</v>
      </c>
      <c r="D22" s="59">
        <f t="shared" si="3"/>
        <v>292926291</v>
      </c>
      <c r="E22" s="57">
        <f t="shared" si="3"/>
        <v>438315240</v>
      </c>
      <c r="F22" s="58">
        <f t="shared" si="3"/>
        <v>493907000</v>
      </c>
      <c r="G22" s="60">
        <f t="shared" si="3"/>
        <v>493907000</v>
      </c>
      <c r="H22" s="61">
        <f t="shared" si="3"/>
        <v>404190442</v>
      </c>
      <c r="I22" s="57">
        <f t="shared" si="3"/>
        <v>454134250</v>
      </c>
      <c r="J22" s="58">
        <f t="shared" si="3"/>
        <v>511733000</v>
      </c>
      <c r="K22" s="60">
        <f t="shared" si="3"/>
        <v>567413000</v>
      </c>
    </row>
    <row r="23" spans="1:11" ht="13.5">
      <c r="A23" s="50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62" t="s">
        <v>32</v>
      </c>
      <c r="B24" s="39">
        <f>SUM(B22:B23)</f>
        <v>350594379</v>
      </c>
      <c r="C24" s="40">
        <f aca="true" t="shared" si="4" ref="C24:K24">SUM(C22:C23)</f>
        <v>245148710</v>
      </c>
      <c r="D24" s="41">
        <f t="shared" si="4"/>
        <v>292926291</v>
      </c>
      <c r="E24" s="39">
        <f t="shared" si="4"/>
        <v>438315240</v>
      </c>
      <c r="F24" s="40">
        <f t="shared" si="4"/>
        <v>493907000</v>
      </c>
      <c r="G24" s="42">
        <f t="shared" si="4"/>
        <v>493907000</v>
      </c>
      <c r="H24" s="43">
        <f t="shared" si="4"/>
        <v>404190442</v>
      </c>
      <c r="I24" s="39">
        <f t="shared" si="4"/>
        <v>454134250</v>
      </c>
      <c r="J24" s="40">
        <f t="shared" si="4"/>
        <v>511733000</v>
      </c>
      <c r="K24" s="42">
        <f t="shared" si="4"/>
        <v>567413000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64" t="s">
        <v>133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3.5">
      <c r="A27" s="33" t="s">
        <v>33</v>
      </c>
      <c r="B27" s="7">
        <v>416214949</v>
      </c>
      <c r="C27" s="7">
        <v>386507448</v>
      </c>
      <c r="D27" s="69">
        <v>380942121</v>
      </c>
      <c r="E27" s="70">
        <v>438315240</v>
      </c>
      <c r="F27" s="7">
        <v>493907000</v>
      </c>
      <c r="G27" s="71">
        <v>493907000</v>
      </c>
      <c r="H27" s="72">
        <v>398182672</v>
      </c>
      <c r="I27" s="70">
        <v>454134250</v>
      </c>
      <c r="J27" s="7">
        <v>511733000</v>
      </c>
      <c r="K27" s="71">
        <v>567413000</v>
      </c>
    </row>
    <row r="28" spans="1:11" ht="13.5">
      <c r="A28" s="73" t="s">
        <v>34</v>
      </c>
      <c r="B28" s="6">
        <v>412865709</v>
      </c>
      <c r="C28" s="6">
        <v>382113560</v>
      </c>
      <c r="D28" s="23">
        <v>374312776</v>
      </c>
      <c r="E28" s="24">
        <v>435210240</v>
      </c>
      <c r="F28" s="6">
        <v>491852001</v>
      </c>
      <c r="G28" s="25">
        <v>491852001</v>
      </c>
      <c r="H28" s="26">
        <v>0</v>
      </c>
      <c r="I28" s="24">
        <v>445042000</v>
      </c>
      <c r="J28" s="6">
        <v>511733000</v>
      </c>
      <c r="K28" s="25">
        <v>567413000</v>
      </c>
    </row>
    <row r="29" spans="1:11" ht="13.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3.5">
      <c r="A30" s="22" t="s">
        <v>35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36</v>
      </c>
      <c r="B31" s="6">
        <v>3349240</v>
      </c>
      <c r="C31" s="6">
        <v>0</v>
      </c>
      <c r="D31" s="23">
        <v>6629345</v>
      </c>
      <c r="E31" s="24">
        <v>3105000</v>
      </c>
      <c r="F31" s="6">
        <v>2054999</v>
      </c>
      <c r="G31" s="25">
        <v>2054999</v>
      </c>
      <c r="H31" s="26">
        <v>0</v>
      </c>
      <c r="I31" s="24">
        <v>9092250</v>
      </c>
      <c r="J31" s="6">
        <v>0</v>
      </c>
      <c r="K31" s="25">
        <v>0</v>
      </c>
    </row>
    <row r="32" spans="1:11" ht="13.5">
      <c r="A32" s="33" t="s">
        <v>37</v>
      </c>
      <c r="B32" s="7">
        <f>SUM(B28:B31)</f>
        <v>416214949</v>
      </c>
      <c r="C32" s="7">
        <f aca="true" t="shared" si="5" ref="C32:K32">SUM(C28:C31)</f>
        <v>382113560</v>
      </c>
      <c r="D32" s="69">
        <f t="shared" si="5"/>
        <v>380942121</v>
      </c>
      <c r="E32" s="70">
        <f t="shared" si="5"/>
        <v>438315240</v>
      </c>
      <c r="F32" s="7">
        <f t="shared" si="5"/>
        <v>493907000</v>
      </c>
      <c r="G32" s="71">
        <f t="shared" si="5"/>
        <v>493907000</v>
      </c>
      <c r="H32" s="72">
        <f t="shared" si="5"/>
        <v>0</v>
      </c>
      <c r="I32" s="70">
        <f t="shared" si="5"/>
        <v>454134250</v>
      </c>
      <c r="J32" s="7">
        <f t="shared" si="5"/>
        <v>511733000</v>
      </c>
      <c r="K32" s="71">
        <f t="shared" si="5"/>
        <v>567413000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3.5">
      <c r="A34" s="64" t="s">
        <v>38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3.5">
      <c r="A35" s="22" t="s">
        <v>39</v>
      </c>
      <c r="B35" s="6">
        <v>49231255</v>
      </c>
      <c r="C35" s="6">
        <v>-9176031</v>
      </c>
      <c r="D35" s="23">
        <v>-8102320</v>
      </c>
      <c r="E35" s="24">
        <v>72700000</v>
      </c>
      <c r="F35" s="6">
        <v>76052372</v>
      </c>
      <c r="G35" s="25">
        <v>76052372</v>
      </c>
      <c r="H35" s="26">
        <v>-1803462</v>
      </c>
      <c r="I35" s="24">
        <v>117837022</v>
      </c>
      <c r="J35" s="6">
        <v>181308417</v>
      </c>
      <c r="K35" s="25">
        <v>252248426</v>
      </c>
    </row>
    <row r="36" spans="1:11" ht="13.5">
      <c r="A36" s="22" t="s">
        <v>40</v>
      </c>
      <c r="B36" s="6">
        <v>2951354437</v>
      </c>
      <c r="C36" s="6">
        <v>3265453585</v>
      </c>
      <c r="D36" s="23">
        <v>3584725829</v>
      </c>
      <c r="E36" s="24">
        <v>4140059471</v>
      </c>
      <c r="F36" s="6">
        <v>4210651231</v>
      </c>
      <c r="G36" s="25">
        <v>4210651231</v>
      </c>
      <c r="H36" s="26">
        <v>3932525589</v>
      </c>
      <c r="I36" s="24">
        <v>4624242141</v>
      </c>
      <c r="J36" s="6">
        <v>4801840891</v>
      </c>
      <c r="K36" s="25">
        <v>4977520891</v>
      </c>
    </row>
    <row r="37" spans="1:11" ht="13.5">
      <c r="A37" s="22" t="s">
        <v>41</v>
      </c>
      <c r="B37" s="6">
        <v>127381190</v>
      </c>
      <c r="C37" s="6">
        <v>135814504</v>
      </c>
      <c r="D37" s="23">
        <v>155911528</v>
      </c>
      <c r="E37" s="24">
        <v>57700000</v>
      </c>
      <c r="F37" s="6">
        <v>75700000</v>
      </c>
      <c r="G37" s="25">
        <v>75700000</v>
      </c>
      <c r="H37" s="26">
        <v>94477205</v>
      </c>
      <c r="I37" s="24">
        <v>138612054</v>
      </c>
      <c r="J37" s="6">
        <v>98936161</v>
      </c>
      <c r="K37" s="25">
        <v>95198993</v>
      </c>
    </row>
    <row r="38" spans="1:11" ht="13.5">
      <c r="A38" s="22" t="s">
        <v>42</v>
      </c>
      <c r="B38" s="6">
        <v>19781421</v>
      </c>
      <c r="C38" s="6">
        <v>34828077</v>
      </c>
      <c r="D38" s="23">
        <v>39502806</v>
      </c>
      <c r="E38" s="24">
        <v>35000000</v>
      </c>
      <c r="F38" s="6">
        <v>35000000</v>
      </c>
      <c r="G38" s="25">
        <v>35000000</v>
      </c>
      <c r="H38" s="26">
        <v>39502807</v>
      </c>
      <c r="I38" s="24">
        <v>45000000</v>
      </c>
      <c r="J38" s="6">
        <v>47000000</v>
      </c>
      <c r="K38" s="25">
        <v>49000000</v>
      </c>
    </row>
    <row r="39" spans="1:11" ht="13.5">
      <c r="A39" s="22" t="s">
        <v>43</v>
      </c>
      <c r="B39" s="6">
        <v>2853423081</v>
      </c>
      <c r="C39" s="6">
        <v>2840486269</v>
      </c>
      <c r="D39" s="23">
        <v>3380178372</v>
      </c>
      <c r="E39" s="24">
        <v>4120059471</v>
      </c>
      <c r="F39" s="6">
        <v>4120411843</v>
      </c>
      <c r="G39" s="25">
        <v>4120411843</v>
      </c>
      <c r="H39" s="26">
        <v>3586336427</v>
      </c>
      <c r="I39" s="24">
        <v>4564843310</v>
      </c>
      <c r="J39" s="6">
        <v>4843882654</v>
      </c>
      <c r="K39" s="25">
        <v>5092546627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64" t="s">
        <v>44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3.5">
      <c r="A42" s="22" t="s">
        <v>45</v>
      </c>
      <c r="B42" s="6">
        <v>456864176</v>
      </c>
      <c r="C42" s="6">
        <v>0</v>
      </c>
      <c r="D42" s="23">
        <v>0</v>
      </c>
      <c r="E42" s="24">
        <v>0</v>
      </c>
      <c r="F42" s="6">
        <v>0</v>
      </c>
      <c r="G42" s="25">
        <v>0</v>
      </c>
      <c r="H42" s="26">
        <v>0</v>
      </c>
      <c r="I42" s="24">
        <v>528284692</v>
      </c>
      <c r="J42" s="6">
        <v>578358556</v>
      </c>
      <c r="K42" s="25">
        <v>641867285</v>
      </c>
    </row>
    <row r="43" spans="1:11" ht="13.5">
      <c r="A43" s="22" t="s">
        <v>46</v>
      </c>
      <c r="B43" s="6">
        <v>-416214949</v>
      </c>
      <c r="C43" s="6">
        <v>0</v>
      </c>
      <c r="D43" s="23">
        <v>0</v>
      </c>
      <c r="E43" s="24">
        <v>0</v>
      </c>
      <c r="F43" s="6">
        <v>-15000000</v>
      </c>
      <c r="G43" s="25">
        <v>-15000000</v>
      </c>
      <c r="H43" s="26">
        <v>0</v>
      </c>
      <c r="I43" s="24">
        <v>-453434250</v>
      </c>
      <c r="J43" s="6">
        <v>-511733000</v>
      </c>
      <c r="K43" s="25">
        <v>-567413000</v>
      </c>
    </row>
    <row r="44" spans="1:11" ht="13.5">
      <c r="A44" s="22" t="s">
        <v>47</v>
      </c>
      <c r="B44" s="6">
        <v>219000</v>
      </c>
      <c r="C44" s="6">
        <v>3627105</v>
      </c>
      <c r="D44" s="23">
        <v>-9812</v>
      </c>
      <c r="E44" s="24">
        <v>82707</v>
      </c>
      <c r="F44" s="6">
        <v>0</v>
      </c>
      <c r="G44" s="25">
        <v>0</v>
      </c>
      <c r="H44" s="26">
        <v>-3612083</v>
      </c>
      <c r="I44" s="24">
        <v>-87946</v>
      </c>
      <c r="J44" s="6">
        <v>5000</v>
      </c>
      <c r="K44" s="25">
        <v>5000</v>
      </c>
    </row>
    <row r="45" spans="1:11" ht="13.5">
      <c r="A45" s="33" t="s">
        <v>48</v>
      </c>
      <c r="B45" s="7">
        <v>7436356</v>
      </c>
      <c r="C45" s="7">
        <v>141057461</v>
      </c>
      <c r="D45" s="69">
        <v>13191636</v>
      </c>
      <c r="E45" s="70">
        <v>10088707</v>
      </c>
      <c r="F45" s="7">
        <v>-4994000</v>
      </c>
      <c r="G45" s="71">
        <v>-4994000</v>
      </c>
      <c r="H45" s="72">
        <v>24954602</v>
      </c>
      <c r="I45" s="70">
        <v>101214869</v>
      </c>
      <c r="J45" s="7">
        <v>133603418</v>
      </c>
      <c r="K45" s="71">
        <v>198056703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64" t="s">
        <v>49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3.5">
      <c r="A48" s="22" t="s">
        <v>50</v>
      </c>
      <c r="B48" s="6">
        <v>7436356</v>
      </c>
      <c r="C48" s="6">
        <v>13201447</v>
      </c>
      <c r="D48" s="23">
        <v>12478331</v>
      </c>
      <c r="E48" s="24">
        <v>20000000</v>
      </c>
      <c r="F48" s="6">
        <v>26452372</v>
      </c>
      <c r="G48" s="25">
        <v>26452372</v>
      </c>
      <c r="H48" s="26">
        <v>12290227</v>
      </c>
      <c r="I48" s="24">
        <v>66966862</v>
      </c>
      <c r="J48" s="6">
        <v>123597418</v>
      </c>
      <c r="K48" s="25">
        <v>188056703</v>
      </c>
    </row>
    <row r="49" spans="1:11" ht="13.5">
      <c r="A49" s="22" t="s">
        <v>51</v>
      </c>
      <c r="B49" s="6">
        <f>+B75</f>
        <v>33466153.07891693</v>
      </c>
      <c r="C49" s="6">
        <f aca="true" t="shared" si="6" ref="C49:K49">+C75</f>
        <v>122703399</v>
      </c>
      <c r="D49" s="23">
        <f t="shared" si="6"/>
        <v>141420235</v>
      </c>
      <c r="E49" s="24">
        <f t="shared" si="6"/>
        <v>42000000</v>
      </c>
      <c r="F49" s="6">
        <f t="shared" si="6"/>
        <v>60000000</v>
      </c>
      <c r="G49" s="25">
        <f t="shared" si="6"/>
        <v>60000000</v>
      </c>
      <c r="H49" s="26">
        <f t="shared" si="6"/>
        <v>79991122</v>
      </c>
      <c r="I49" s="24">
        <f t="shared" si="6"/>
        <v>-21233636.43353805</v>
      </c>
      <c r="J49" s="6">
        <f t="shared" si="6"/>
        <v>-74645000.40581715</v>
      </c>
      <c r="K49" s="25">
        <f t="shared" si="6"/>
        <v>-91104758.89534965</v>
      </c>
    </row>
    <row r="50" spans="1:11" ht="13.5">
      <c r="A50" s="33" t="s">
        <v>52</v>
      </c>
      <c r="B50" s="7">
        <f>+B48-B49</f>
        <v>-26029797.07891693</v>
      </c>
      <c r="C50" s="7">
        <f aca="true" t="shared" si="7" ref="C50:K50">+C48-C49</f>
        <v>-109501952</v>
      </c>
      <c r="D50" s="69">
        <f t="shared" si="7"/>
        <v>-128941904</v>
      </c>
      <c r="E50" s="70">
        <f t="shared" si="7"/>
        <v>-22000000</v>
      </c>
      <c r="F50" s="7">
        <f t="shared" si="7"/>
        <v>-33547628</v>
      </c>
      <c r="G50" s="71">
        <f t="shared" si="7"/>
        <v>-33547628</v>
      </c>
      <c r="H50" s="72">
        <f t="shared" si="7"/>
        <v>-67700895</v>
      </c>
      <c r="I50" s="70">
        <f t="shared" si="7"/>
        <v>88200498.43353805</v>
      </c>
      <c r="J50" s="7">
        <f t="shared" si="7"/>
        <v>198242418.40581715</v>
      </c>
      <c r="K50" s="71">
        <f t="shared" si="7"/>
        <v>279161461.8953496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3.5">
      <c r="A52" s="64" t="s">
        <v>53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54</v>
      </c>
      <c r="B53" s="6">
        <v>2939789430</v>
      </c>
      <c r="C53" s="6">
        <v>1950471627</v>
      </c>
      <c r="D53" s="23">
        <v>2242089326</v>
      </c>
      <c r="E53" s="24">
        <v>2591276991</v>
      </c>
      <c r="F53" s="6">
        <v>2646868751</v>
      </c>
      <c r="G53" s="25">
        <v>2646868751</v>
      </c>
      <c r="H53" s="26">
        <v>2589889085</v>
      </c>
      <c r="I53" s="24">
        <v>3095642141</v>
      </c>
      <c r="J53" s="6">
        <v>3273240891</v>
      </c>
      <c r="K53" s="25">
        <v>3448920891</v>
      </c>
    </row>
    <row r="54" spans="1:11" ht="13.5">
      <c r="A54" s="22" t="s">
        <v>55</v>
      </c>
      <c r="B54" s="6">
        <v>57672248</v>
      </c>
      <c r="C54" s="6">
        <v>0</v>
      </c>
      <c r="D54" s="23">
        <v>63493019</v>
      </c>
      <c r="E54" s="24">
        <v>60331217</v>
      </c>
      <c r="F54" s="6">
        <v>767605</v>
      </c>
      <c r="G54" s="25">
        <v>767605</v>
      </c>
      <c r="H54" s="26">
        <v>62100775</v>
      </c>
      <c r="I54" s="24">
        <v>62885694</v>
      </c>
      <c r="J54" s="6">
        <v>65778436</v>
      </c>
      <c r="K54" s="25">
        <v>68804244</v>
      </c>
    </row>
    <row r="55" spans="1:11" ht="13.5">
      <c r="A55" s="22" t="s">
        <v>56</v>
      </c>
      <c r="B55" s="6">
        <v>0</v>
      </c>
      <c r="C55" s="6">
        <v>0</v>
      </c>
      <c r="D55" s="23">
        <v>0</v>
      </c>
      <c r="E55" s="24">
        <v>0</v>
      </c>
      <c r="F55" s="6">
        <v>0</v>
      </c>
      <c r="G55" s="25">
        <v>0</v>
      </c>
      <c r="H55" s="26">
        <v>0</v>
      </c>
      <c r="I55" s="24">
        <v>0</v>
      </c>
      <c r="J55" s="6">
        <v>0</v>
      </c>
      <c r="K55" s="25">
        <v>0</v>
      </c>
    </row>
    <row r="56" spans="1:11" ht="13.5">
      <c r="A56" s="22" t="s">
        <v>57</v>
      </c>
      <c r="B56" s="6">
        <v>19017684</v>
      </c>
      <c r="C56" s="6">
        <v>73923832</v>
      </c>
      <c r="D56" s="23">
        <v>76695512</v>
      </c>
      <c r="E56" s="24">
        <v>64415889</v>
      </c>
      <c r="F56" s="6">
        <v>74721831</v>
      </c>
      <c r="G56" s="25">
        <v>74721831</v>
      </c>
      <c r="H56" s="26">
        <v>70434920</v>
      </c>
      <c r="I56" s="24">
        <v>61930000</v>
      </c>
      <c r="J56" s="6">
        <v>64778780</v>
      </c>
      <c r="K56" s="25">
        <v>67758604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3.5">
      <c r="A58" s="64" t="s">
        <v>58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3.5">
      <c r="A59" s="90" t="s">
        <v>59</v>
      </c>
      <c r="B59" s="6">
        <v>636181</v>
      </c>
      <c r="C59" s="6">
        <v>2672975</v>
      </c>
      <c r="D59" s="23">
        <v>3521964</v>
      </c>
      <c r="E59" s="24">
        <v>10000000</v>
      </c>
      <c r="F59" s="6">
        <v>10000000</v>
      </c>
      <c r="G59" s="25">
        <v>10000000</v>
      </c>
      <c r="H59" s="26">
        <v>10000000</v>
      </c>
      <c r="I59" s="24">
        <v>11000000</v>
      </c>
      <c r="J59" s="6">
        <v>11506000</v>
      </c>
      <c r="K59" s="25">
        <v>12035276</v>
      </c>
    </row>
    <row r="60" spans="1:11" ht="13.5">
      <c r="A60" s="90" t="s">
        <v>60</v>
      </c>
      <c r="B60" s="6">
        <v>0</v>
      </c>
      <c r="C60" s="6">
        <v>0</v>
      </c>
      <c r="D60" s="23">
        <v>0</v>
      </c>
      <c r="E60" s="24">
        <v>0</v>
      </c>
      <c r="F60" s="6">
        <v>0</v>
      </c>
      <c r="G60" s="25">
        <v>0</v>
      </c>
      <c r="H60" s="26">
        <v>0</v>
      </c>
      <c r="I60" s="24">
        <v>0</v>
      </c>
      <c r="J60" s="6">
        <v>0</v>
      </c>
      <c r="K60" s="25">
        <v>0</v>
      </c>
    </row>
    <row r="61" spans="1:11" ht="13.5">
      <c r="A61" s="91" t="s">
        <v>61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3.5">
      <c r="A62" s="96" t="s">
        <v>62</v>
      </c>
      <c r="B62" s="97">
        <v>173386</v>
      </c>
      <c r="C62" s="98">
        <v>62036</v>
      </c>
      <c r="D62" s="99">
        <v>6239</v>
      </c>
      <c r="E62" s="97">
        <v>6863</v>
      </c>
      <c r="F62" s="98">
        <v>6863</v>
      </c>
      <c r="G62" s="99">
        <v>6863</v>
      </c>
      <c r="H62" s="100">
        <v>6863</v>
      </c>
      <c r="I62" s="97">
        <v>6921</v>
      </c>
      <c r="J62" s="98">
        <v>7295</v>
      </c>
      <c r="K62" s="99">
        <v>6523</v>
      </c>
    </row>
    <row r="63" spans="1:11" ht="13.5">
      <c r="A63" s="96" t="s">
        <v>63</v>
      </c>
      <c r="B63" s="97">
        <v>0</v>
      </c>
      <c r="C63" s="98">
        <v>0</v>
      </c>
      <c r="D63" s="99">
        <v>0</v>
      </c>
      <c r="E63" s="97">
        <v>0</v>
      </c>
      <c r="F63" s="98">
        <v>0</v>
      </c>
      <c r="G63" s="99">
        <v>0</v>
      </c>
      <c r="H63" s="100">
        <v>0</v>
      </c>
      <c r="I63" s="97">
        <v>0</v>
      </c>
      <c r="J63" s="98">
        <v>0</v>
      </c>
      <c r="K63" s="99">
        <v>0</v>
      </c>
    </row>
    <row r="64" spans="1:11" ht="13.5">
      <c r="A64" s="96" t="s">
        <v>64</v>
      </c>
      <c r="B64" s="97">
        <v>0</v>
      </c>
      <c r="C64" s="98">
        <v>0</v>
      </c>
      <c r="D64" s="99">
        <v>0</v>
      </c>
      <c r="E64" s="97">
        <v>0</v>
      </c>
      <c r="F64" s="98">
        <v>0</v>
      </c>
      <c r="G64" s="99">
        <v>0</v>
      </c>
      <c r="H64" s="100">
        <v>0</v>
      </c>
      <c r="I64" s="97">
        <v>0</v>
      </c>
      <c r="J64" s="98">
        <v>0</v>
      </c>
      <c r="K64" s="99">
        <v>0</v>
      </c>
    </row>
    <row r="65" spans="1:11" ht="13.5">
      <c r="A65" s="96" t="s">
        <v>65</v>
      </c>
      <c r="B65" s="97">
        <v>0</v>
      </c>
      <c r="C65" s="98">
        <v>0</v>
      </c>
      <c r="D65" s="99">
        <v>0</v>
      </c>
      <c r="E65" s="97">
        <v>0</v>
      </c>
      <c r="F65" s="98">
        <v>0</v>
      </c>
      <c r="G65" s="99">
        <v>0</v>
      </c>
      <c r="H65" s="100">
        <v>0</v>
      </c>
      <c r="I65" s="97">
        <v>0</v>
      </c>
      <c r="J65" s="98">
        <v>0</v>
      </c>
      <c r="K65" s="99">
        <v>0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3.5">
      <c r="A67" s="105"/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3.5">
      <c r="A68" s="107"/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3.5">
      <c r="A69" s="108"/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3.5" hidden="1">
      <c r="A70" s="4" t="s">
        <v>134</v>
      </c>
      <c r="B70" s="5">
        <f>IF(ISERROR(B71/B72),0,(B71/B72))</f>
        <v>1.1509914189332169</v>
      </c>
      <c r="C70" s="5">
        <f aca="true" t="shared" si="8" ref="C70:K70">IF(ISERROR(C71/C72),0,(C71/C72))</f>
        <v>0</v>
      </c>
      <c r="D70" s="5">
        <f t="shared" si="8"/>
        <v>0</v>
      </c>
      <c r="E70" s="5">
        <f t="shared" si="8"/>
        <v>0</v>
      </c>
      <c r="F70" s="5">
        <f t="shared" si="8"/>
        <v>0</v>
      </c>
      <c r="G70" s="5">
        <f t="shared" si="8"/>
        <v>0</v>
      </c>
      <c r="H70" s="5">
        <f t="shared" si="8"/>
        <v>0</v>
      </c>
      <c r="I70" s="5">
        <f t="shared" si="8"/>
        <v>2.3856997665779858</v>
      </c>
      <c r="J70" s="5">
        <f t="shared" si="8"/>
        <v>2.3140736602043073</v>
      </c>
      <c r="K70" s="5">
        <f t="shared" si="8"/>
        <v>2.2463430301268295</v>
      </c>
    </row>
    <row r="71" spans="1:11" ht="12.75" hidden="1">
      <c r="A71" s="2" t="s">
        <v>135</v>
      </c>
      <c r="B71" s="2">
        <f>+B83</f>
        <v>26967676</v>
      </c>
      <c r="C71" s="2">
        <f aca="true" t="shared" si="9" ref="C71:K71">+C83</f>
        <v>0</v>
      </c>
      <c r="D71" s="2">
        <f t="shared" si="9"/>
        <v>0</v>
      </c>
      <c r="E71" s="2">
        <f t="shared" si="9"/>
        <v>0</v>
      </c>
      <c r="F71" s="2">
        <f t="shared" si="9"/>
        <v>0</v>
      </c>
      <c r="G71" s="2">
        <f t="shared" si="9"/>
        <v>0</v>
      </c>
      <c r="H71" s="2">
        <f t="shared" si="9"/>
        <v>0</v>
      </c>
      <c r="I71" s="2">
        <f t="shared" si="9"/>
        <v>128129839</v>
      </c>
      <c r="J71" s="2">
        <f t="shared" si="9"/>
        <v>130000000</v>
      </c>
      <c r="K71" s="2">
        <f t="shared" si="9"/>
        <v>132000000</v>
      </c>
    </row>
    <row r="72" spans="1:11" ht="12.75" hidden="1">
      <c r="A72" s="2" t="s">
        <v>136</v>
      </c>
      <c r="B72" s="2">
        <f>+B77</f>
        <v>23429954</v>
      </c>
      <c r="C72" s="2">
        <f aca="true" t="shared" si="10" ref="C72:K72">+C77</f>
        <v>29155279</v>
      </c>
      <c r="D72" s="2">
        <f t="shared" si="10"/>
        <v>35398617</v>
      </c>
      <c r="E72" s="2">
        <f t="shared" si="10"/>
        <v>56384191</v>
      </c>
      <c r="F72" s="2">
        <f t="shared" si="10"/>
        <v>57384191</v>
      </c>
      <c r="G72" s="2">
        <f t="shared" si="10"/>
        <v>57384191</v>
      </c>
      <c r="H72" s="2">
        <f t="shared" si="10"/>
        <v>43472229</v>
      </c>
      <c r="I72" s="2">
        <f t="shared" si="10"/>
        <v>53707445</v>
      </c>
      <c r="J72" s="2">
        <f t="shared" si="10"/>
        <v>56177987</v>
      </c>
      <c r="K72" s="2">
        <f t="shared" si="10"/>
        <v>58762174</v>
      </c>
    </row>
    <row r="73" spans="1:11" ht="12.75" hidden="1">
      <c r="A73" s="2" t="s">
        <v>137</v>
      </c>
      <c r="B73" s="2">
        <f>+B74</f>
        <v>-76883052.99999999</v>
      </c>
      <c r="C73" s="2">
        <f aca="true" t="shared" si="11" ref="C73:K73">+(C78+C80+C81+C82)-(B78+B80+B81+B82)</f>
        <v>-78869668</v>
      </c>
      <c r="D73" s="2">
        <f t="shared" si="11"/>
        <v>2419928</v>
      </c>
      <c r="E73" s="2">
        <f t="shared" si="11"/>
        <v>71789834</v>
      </c>
      <c r="F73" s="2">
        <f>+(F78+F80+F81+F82)-(D78+D80+D81+D82)</f>
        <v>85089834</v>
      </c>
      <c r="G73" s="2">
        <f>+(G78+G80+G81+G82)-(D78+D80+D81+D82)</f>
        <v>85089834</v>
      </c>
      <c r="H73" s="2">
        <f>+(H78+H80+H81+H82)-(D78+D80+D81+D82)</f>
        <v>5626891</v>
      </c>
      <c r="I73" s="2">
        <f>+(I78+I80+I81+I82)-(E78+E80+E81+E82)</f>
        <v>12470160</v>
      </c>
      <c r="J73" s="2">
        <f t="shared" si="11"/>
        <v>6623839</v>
      </c>
      <c r="K73" s="2">
        <f t="shared" si="11"/>
        <v>6470724</v>
      </c>
    </row>
    <row r="74" spans="1:11" ht="12.75" hidden="1">
      <c r="A74" s="2" t="s">
        <v>138</v>
      </c>
      <c r="B74" s="2">
        <f>+TREND(C74:E74)</f>
        <v>-76883052.99999999</v>
      </c>
      <c r="C74" s="2">
        <f>+C73</f>
        <v>-78869668</v>
      </c>
      <c r="D74" s="2">
        <f aca="true" t="shared" si="12" ref="D74:K74">+D73</f>
        <v>2419928</v>
      </c>
      <c r="E74" s="2">
        <f t="shared" si="12"/>
        <v>71789834</v>
      </c>
      <c r="F74" s="2">
        <f t="shared" si="12"/>
        <v>85089834</v>
      </c>
      <c r="G74" s="2">
        <f t="shared" si="12"/>
        <v>85089834</v>
      </c>
      <c r="H74" s="2">
        <f t="shared" si="12"/>
        <v>5626891</v>
      </c>
      <c r="I74" s="2">
        <f t="shared" si="12"/>
        <v>12470160</v>
      </c>
      <c r="J74" s="2">
        <f t="shared" si="12"/>
        <v>6623839</v>
      </c>
      <c r="K74" s="2">
        <f t="shared" si="12"/>
        <v>6470724</v>
      </c>
    </row>
    <row r="75" spans="1:11" ht="12.75" hidden="1">
      <c r="A75" s="2" t="s">
        <v>139</v>
      </c>
      <c r="B75" s="2">
        <f>+B84-(((B80+B81+B78)*B70)-B79)</f>
        <v>33466153.07891693</v>
      </c>
      <c r="C75" s="2">
        <f aca="true" t="shared" si="13" ref="C75:K75">+C84-(((C80+C81+C78)*C70)-C79)</f>
        <v>122703399</v>
      </c>
      <c r="D75" s="2">
        <f t="shared" si="13"/>
        <v>141420235</v>
      </c>
      <c r="E75" s="2">
        <f t="shared" si="13"/>
        <v>42000000</v>
      </c>
      <c r="F75" s="2">
        <f t="shared" si="13"/>
        <v>60000000</v>
      </c>
      <c r="G75" s="2">
        <f t="shared" si="13"/>
        <v>60000000</v>
      </c>
      <c r="H75" s="2">
        <f t="shared" si="13"/>
        <v>79991122</v>
      </c>
      <c r="I75" s="2">
        <f t="shared" si="13"/>
        <v>-21233636.43353805</v>
      </c>
      <c r="J75" s="2">
        <f t="shared" si="13"/>
        <v>-74645000.40581715</v>
      </c>
      <c r="K75" s="2">
        <f t="shared" si="13"/>
        <v>-91104758.89534965</v>
      </c>
    </row>
    <row r="76" spans="1:11" ht="12.75" hidden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2.75" hidden="1">
      <c r="A77" s="1" t="s">
        <v>66</v>
      </c>
      <c r="B77" s="3">
        <v>23429954</v>
      </c>
      <c r="C77" s="3">
        <v>29155279</v>
      </c>
      <c r="D77" s="3">
        <v>35398617</v>
      </c>
      <c r="E77" s="3">
        <v>56384191</v>
      </c>
      <c r="F77" s="3">
        <v>57384191</v>
      </c>
      <c r="G77" s="3">
        <v>57384191</v>
      </c>
      <c r="H77" s="3">
        <v>43472229</v>
      </c>
      <c r="I77" s="3">
        <v>53707445</v>
      </c>
      <c r="J77" s="3">
        <v>56177987</v>
      </c>
      <c r="K77" s="3">
        <v>58762174</v>
      </c>
    </row>
    <row r="78" spans="1:11" ht="12.75" hidden="1">
      <c r="A78" s="1" t="s">
        <v>67</v>
      </c>
      <c r="B78" s="3">
        <v>11565007</v>
      </c>
      <c r="C78" s="3">
        <v>0</v>
      </c>
      <c r="D78" s="3">
        <v>0</v>
      </c>
      <c r="E78" s="3">
        <v>0</v>
      </c>
      <c r="F78" s="3">
        <v>15000000</v>
      </c>
      <c r="G78" s="3">
        <v>15000000</v>
      </c>
      <c r="H78" s="3">
        <v>0</v>
      </c>
      <c r="I78" s="3">
        <v>14300000</v>
      </c>
      <c r="J78" s="3">
        <v>14300000</v>
      </c>
      <c r="K78" s="3">
        <v>14300000</v>
      </c>
    </row>
    <row r="79" spans="1:11" ht="12.75" hidden="1">
      <c r="A79" s="1" t="s">
        <v>68</v>
      </c>
      <c r="B79" s="3">
        <v>94882947</v>
      </c>
      <c r="C79" s="3">
        <v>122703399</v>
      </c>
      <c r="D79" s="3">
        <v>141420235</v>
      </c>
      <c r="E79" s="3">
        <v>42000000</v>
      </c>
      <c r="F79" s="3">
        <v>60000000</v>
      </c>
      <c r="G79" s="3">
        <v>60000000</v>
      </c>
      <c r="H79" s="3">
        <v>79991122</v>
      </c>
      <c r="I79" s="3">
        <v>120000000</v>
      </c>
      <c r="J79" s="3">
        <v>77319107</v>
      </c>
      <c r="K79" s="3">
        <v>70576939</v>
      </c>
    </row>
    <row r="80" spans="1:11" ht="12.75" hidden="1">
      <c r="A80" s="1" t="s">
        <v>69</v>
      </c>
      <c r="B80" s="3">
        <v>12200062</v>
      </c>
      <c r="C80" s="3">
        <v>23693882</v>
      </c>
      <c r="D80" s="3">
        <v>40885890</v>
      </c>
      <c r="E80" s="3">
        <v>28700000</v>
      </c>
      <c r="F80" s="3">
        <v>26000000</v>
      </c>
      <c r="G80" s="3">
        <v>26000000</v>
      </c>
      <c r="H80" s="3">
        <v>62155799</v>
      </c>
      <c r="I80" s="3">
        <v>35403538</v>
      </c>
      <c r="J80" s="3">
        <v>42027377</v>
      </c>
      <c r="K80" s="3">
        <v>48498101</v>
      </c>
    </row>
    <row r="81" spans="1:11" ht="12.75" hidden="1">
      <c r="A81" s="1" t="s">
        <v>70</v>
      </c>
      <c r="B81" s="3">
        <v>29594837</v>
      </c>
      <c r="C81" s="3">
        <v>-49203644</v>
      </c>
      <c r="D81" s="3">
        <v>-63975724</v>
      </c>
      <c r="E81" s="3">
        <v>20000000</v>
      </c>
      <c r="F81" s="3">
        <v>21000000</v>
      </c>
      <c r="G81" s="3">
        <v>21000000</v>
      </c>
      <c r="H81" s="3">
        <v>-79618742</v>
      </c>
      <c r="I81" s="3">
        <v>11466622</v>
      </c>
      <c r="J81" s="3">
        <v>11466622</v>
      </c>
      <c r="K81" s="3">
        <v>11466622</v>
      </c>
    </row>
    <row r="82" spans="1:11" ht="12.75" hidden="1">
      <c r="A82" s="1" t="s">
        <v>71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2.75" hidden="1">
      <c r="A83" s="1" t="s">
        <v>72</v>
      </c>
      <c r="B83" s="3">
        <v>26967676</v>
      </c>
      <c r="C83" s="3">
        <v>0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3">
        <v>128129839</v>
      </c>
      <c r="J83" s="3">
        <v>130000000</v>
      </c>
      <c r="K83" s="3">
        <v>132000000</v>
      </c>
    </row>
    <row r="84" spans="1:11" ht="12.75" hidden="1">
      <c r="A84" s="1" t="s">
        <v>73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4700000</v>
      </c>
      <c r="J84" s="3">
        <v>4916200</v>
      </c>
      <c r="K84" s="3">
        <v>5142345</v>
      </c>
    </row>
    <row r="85" spans="1:11" ht="12.75" hidden="1">
      <c r="A85" s="1" t="s">
        <v>74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" customHeight="1">
      <c r="A1" s="109" t="s">
        <v>107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9</v>
      </c>
      <c r="D3" s="15" t="s">
        <v>9</v>
      </c>
      <c r="E3" s="13" t="s">
        <v>10</v>
      </c>
      <c r="F3" s="14" t="s">
        <v>11</v>
      </c>
      <c r="G3" s="15" t="s">
        <v>12</v>
      </c>
      <c r="H3" s="16" t="s">
        <v>13</v>
      </c>
      <c r="I3" s="13" t="s">
        <v>14</v>
      </c>
      <c r="J3" s="14" t="s">
        <v>15</v>
      </c>
      <c r="K3" s="15" t="s">
        <v>16</v>
      </c>
    </row>
    <row r="4" spans="1:11" ht="13.5">
      <c r="A4" s="17" t="s">
        <v>17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18</v>
      </c>
      <c r="B5" s="6">
        <v>19118068</v>
      </c>
      <c r="C5" s="6">
        <v>1661313</v>
      </c>
      <c r="D5" s="23">
        <v>20367287</v>
      </c>
      <c r="E5" s="24">
        <v>26977968</v>
      </c>
      <c r="F5" s="6">
        <v>25474312</v>
      </c>
      <c r="G5" s="25">
        <v>25474312</v>
      </c>
      <c r="H5" s="26">
        <v>21649307</v>
      </c>
      <c r="I5" s="24">
        <v>20676181</v>
      </c>
      <c r="J5" s="6">
        <v>21668638</v>
      </c>
      <c r="K5" s="25">
        <v>22708731</v>
      </c>
    </row>
    <row r="6" spans="1:11" ht="13.5">
      <c r="A6" s="22" t="s">
        <v>19</v>
      </c>
      <c r="B6" s="6">
        <v>201968</v>
      </c>
      <c r="C6" s="6">
        <v>39564</v>
      </c>
      <c r="D6" s="23">
        <v>583201</v>
      </c>
      <c r="E6" s="24">
        <v>654902</v>
      </c>
      <c r="F6" s="6">
        <v>624360</v>
      </c>
      <c r="G6" s="25">
        <v>624360</v>
      </c>
      <c r="H6" s="26">
        <v>624360</v>
      </c>
      <c r="I6" s="24">
        <v>453254</v>
      </c>
      <c r="J6" s="6">
        <v>475011</v>
      </c>
      <c r="K6" s="25">
        <v>497811</v>
      </c>
    </row>
    <row r="7" spans="1:11" ht="13.5">
      <c r="A7" s="22" t="s">
        <v>20</v>
      </c>
      <c r="B7" s="6">
        <v>5121209</v>
      </c>
      <c r="C7" s="6">
        <v>194640</v>
      </c>
      <c r="D7" s="23">
        <v>4802233</v>
      </c>
      <c r="E7" s="24">
        <v>4035388</v>
      </c>
      <c r="F7" s="6">
        <v>6843481</v>
      </c>
      <c r="G7" s="25">
        <v>6843481</v>
      </c>
      <c r="H7" s="26">
        <v>4222581</v>
      </c>
      <c r="I7" s="24">
        <v>7178812</v>
      </c>
      <c r="J7" s="6">
        <v>7523395</v>
      </c>
      <c r="K7" s="25">
        <v>7884517</v>
      </c>
    </row>
    <row r="8" spans="1:11" ht="13.5">
      <c r="A8" s="22" t="s">
        <v>21</v>
      </c>
      <c r="B8" s="6">
        <v>133777127</v>
      </c>
      <c r="C8" s="6">
        <v>963681</v>
      </c>
      <c r="D8" s="23">
        <v>154883057</v>
      </c>
      <c r="E8" s="24">
        <v>174495000</v>
      </c>
      <c r="F8" s="6">
        <v>176387080</v>
      </c>
      <c r="G8" s="25">
        <v>176387080</v>
      </c>
      <c r="H8" s="26">
        <v>173396541</v>
      </c>
      <c r="I8" s="24">
        <v>188146000</v>
      </c>
      <c r="J8" s="6">
        <v>198349000</v>
      </c>
      <c r="K8" s="25">
        <v>211338000</v>
      </c>
    </row>
    <row r="9" spans="1:11" ht="13.5">
      <c r="A9" s="22" t="s">
        <v>22</v>
      </c>
      <c r="B9" s="6">
        <v>6971149</v>
      </c>
      <c r="C9" s="6">
        <v>592242</v>
      </c>
      <c r="D9" s="23">
        <v>4912974</v>
      </c>
      <c r="E9" s="24">
        <v>6002498</v>
      </c>
      <c r="F9" s="6">
        <v>10758709</v>
      </c>
      <c r="G9" s="25">
        <v>10758709</v>
      </c>
      <c r="H9" s="26">
        <v>-563997</v>
      </c>
      <c r="I9" s="24">
        <v>10661730</v>
      </c>
      <c r="J9" s="6">
        <v>11173493</v>
      </c>
      <c r="K9" s="25">
        <v>11709820</v>
      </c>
    </row>
    <row r="10" spans="1:11" ht="25.5">
      <c r="A10" s="27" t="s">
        <v>129</v>
      </c>
      <c r="B10" s="28">
        <f>SUM(B5:B9)</f>
        <v>165189521</v>
      </c>
      <c r="C10" s="29">
        <f aca="true" t="shared" si="0" ref="C10:K10">SUM(C5:C9)</f>
        <v>3451440</v>
      </c>
      <c r="D10" s="30">
        <f t="shared" si="0"/>
        <v>185548752</v>
      </c>
      <c r="E10" s="28">
        <f t="shared" si="0"/>
        <v>212165756</v>
      </c>
      <c r="F10" s="29">
        <f t="shared" si="0"/>
        <v>220087942</v>
      </c>
      <c r="G10" s="31">
        <f t="shared" si="0"/>
        <v>220087942</v>
      </c>
      <c r="H10" s="32">
        <f t="shared" si="0"/>
        <v>199328792</v>
      </c>
      <c r="I10" s="28">
        <f t="shared" si="0"/>
        <v>227115977</v>
      </c>
      <c r="J10" s="29">
        <f t="shared" si="0"/>
        <v>239189537</v>
      </c>
      <c r="K10" s="31">
        <f t="shared" si="0"/>
        <v>254138879</v>
      </c>
    </row>
    <row r="11" spans="1:11" ht="13.5">
      <c r="A11" s="22" t="s">
        <v>23</v>
      </c>
      <c r="B11" s="6">
        <v>46864439</v>
      </c>
      <c r="C11" s="6">
        <v>6702995</v>
      </c>
      <c r="D11" s="23">
        <v>66634847</v>
      </c>
      <c r="E11" s="24">
        <v>89314426</v>
      </c>
      <c r="F11" s="6">
        <v>81074553</v>
      </c>
      <c r="G11" s="25">
        <v>81074553</v>
      </c>
      <c r="H11" s="26">
        <v>70892415</v>
      </c>
      <c r="I11" s="24">
        <v>90663614</v>
      </c>
      <c r="J11" s="6">
        <v>94743478</v>
      </c>
      <c r="K11" s="25">
        <v>99006938</v>
      </c>
    </row>
    <row r="12" spans="1:11" ht="13.5">
      <c r="A12" s="22" t="s">
        <v>24</v>
      </c>
      <c r="B12" s="6">
        <v>10386046</v>
      </c>
      <c r="C12" s="6">
        <v>1013377</v>
      </c>
      <c r="D12" s="23">
        <v>12471999</v>
      </c>
      <c r="E12" s="24">
        <v>13455753</v>
      </c>
      <c r="F12" s="6">
        <v>13455753</v>
      </c>
      <c r="G12" s="25">
        <v>13455753</v>
      </c>
      <c r="H12" s="26">
        <v>13026026</v>
      </c>
      <c r="I12" s="24">
        <v>13878095</v>
      </c>
      <c r="J12" s="6">
        <v>14502609</v>
      </c>
      <c r="K12" s="25">
        <v>15155229</v>
      </c>
    </row>
    <row r="13" spans="1:11" ht="13.5">
      <c r="A13" s="22" t="s">
        <v>130</v>
      </c>
      <c r="B13" s="6">
        <v>21185683</v>
      </c>
      <c r="C13" s="6">
        <v>4428344</v>
      </c>
      <c r="D13" s="23">
        <v>25403791</v>
      </c>
      <c r="E13" s="24">
        <v>25626819</v>
      </c>
      <c r="F13" s="6">
        <v>25626819</v>
      </c>
      <c r="G13" s="25">
        <v>25626819</v>
      </c>
      <c r="H13" s="26">
        <v>20985979</v>
      </c>
      <c r="I13" s="24">
        <v>26171181</v>
      </c>
      <c r="J13" s="6">
        <v>30722184</v>
      </c>
      <c r="K13" s="25">
        <v>33892913</v>
      </c>
    </row>
    <row r="14" spans="1:11" ht="13.5">
      <c r="A14" s="22" t="s">
        <v>25</v>
      </c>
      <c r="B14" s="6">
        <v>878217</v>
      </c>
      <c r="C14" s="6">
        <v>401</v>
      </c>
      <c r="D14" s="23">
        <v>3384</v>
      </c>
      <c r="E14" s="24">
        <v>105260</v>
      </c>
      <c r="F14" s="6">
        <v>105260</v>
      </c>
      <c r="G14" s="25">
        <v>105260</v>
      </c>
      <c r="H14" s="26">
        <v>333282</v>
      </c>
      <c r="I14" s="24">
        <v>106000</v>
      </c>
      <c r="J14" s="6">
        <v>110770</v>
      </c>
      <c r="K14" s="25">
        <v>115755</v>
      </c>
    </row>
    <row r="15" spans="1:11" ht="13.5">
      <c r="A15" s="22" t="s">
        <v>26</v>
      </c>
      <c r="B15" s="6">
        <v>0</v>
      </c>
      <c r="C15" s="6">
        <v>23605</v>
      </c>
      <c r="D15" s="23">
        <v>2084278</v>
      </c>
      <c r="E15" s="24">
        <v>1767500</v>
      </c>
      <c r="F15" s="6">
        <v>2117500</v>
      </c>
      <c r="G15" s="25">
        <v>2117500</v>
      </c>
      <c r="H15" s="26">
        <v>2147513</v>
      </c>
      <c r="I15" s="24">
        <v>1800000</v>
      </c>
      <c r="J15" s="6">
        <v>1881000</v>
      </c>
      <c r="K15" s="25">
        <v>1965645</v>
      </c>
    </row>
    <row r="16" spans="1:11" ht="13.5">
      <c r="A16" s="22" t="s">
        <v>21</v>
      </c>
      <c r="B16" s="6">
        <v>21852076</v>
      </c>
      <c r="C16" s="6">
        <v>67753</v>
      </c>
      <c r="D16" s="23">
        <v>1906591</v>
      </c>
      <c r="E16" s="24">
        <v>1300000</v>
      </c>
      <c r="F16" s="6">
        <v>1758000</v>
      </c>
      <c r="G16" s="25">
        <v>1758000</v>
      </c>
      <c r="H16" s="26">
        <v>4911502</v>
      </c>
      <c r="I16" s="24">
        <v>2384000</v>
      </c>
      <c r="J16" s="6">
        <v>2491280</v>
      </c>
      <c r="K16" s="25">
        <v>2603377</v>
      </c>
    </row>
    <row r="17" spans="1:11" ht="13.5">
      <c r="A17" s="22" t="s">
        <v>27</v>
      </c>
      <c r="B17" s="6">
        <v>99098167</v>
      </c>
      <c r="C17" s="6">
        <v>12954215</v>
      </c>
      <c r="D17" s="23">
        <v>53000188</v>
      </c>
      <c r="E17" s="24">
        <v>72135998</v>
      </c>
      <c r="F17" s="6">
        <v>86116575</v>
      </c>
      <c r="G17" s="25">
        <v>86116575</v>
      </c>
      <c r="H17" s="26">
        <v>76365895</v>
      </c>
      <c r="I17" s="24">
        <v>74715084</v>
      </c>
      <c r="J17" s="6">
        <v>78059716</v>
      </c>
      <c r="K17" s="25">
        <v>81554713</v>
      </c>
    </row>
    <row r="18" spans="1:11" ht="13.5">
      <c r="A18" s="33" t="s">
        <v>28</v>
      </c>
      <c r="B18" s="34">
        <f>SUM(B11:B17)</f>
        <v>200264628</v>
      </c>
      <c r="C18" s="35">
        <f aca="true" t="shared" si="1" ref="C18:K18">SUM(C11:C17)</f>
        <v>25190690</v>
      </c>
      <c r="D18" s="36">
        <f t="shared" si="1"/>
        <v>161505078</v>
      </c>
      <c r="E18" s="34">
        <f t="shared" si="1"/>
        <v>203705756</v>
      </c>
      <c r="F18" s="35">
        <f t="shared" si="1"/>
        <v>210254460</v>
      </c>
      <c r="G18" s="37">
        <f t="shared" si="1"/>
        <v>210254460</v>
      </c>
      <c r="H18" s="38">
        <f t="shared" si="1"/>
        <v>188662612</v>
      </c>
      <c r="I18" s="34">
        <f t="shared" si="1"/>
        <v>209717974</v>
      </c>
      <c r="J18" s="35">
        <f t="shared" si="1"/>
        <v>222511037</v>
      </c>
      <c r="K18" s="37">
        <f t="shared" si="1"/>
        <v>234294570</v>
      </c>
    </row>
    <row r="19" spans="1:11" ht="13.5">
      <c r="A19" s="33" t="s">
        <v>29</v>
      </c>
      <c r="B19" s="39">
        <f>+B10-B18</f>
        <v>-35075107</v>
      </c>
      <c r="C19" s="40">
        <f aca="true" t="shared" si="2" ref="C19:K19">+C10-C18</f>
        <v>-21739250</v>
      </c>
      <c r="D19" s="41">
        <f t="shared" si="2"/>
        <v>24043674</v>
      </c>
      <c r="E19" s="39">
        <f t="shared" si="2"/>
        <v>8460000</v>
      </c>
      <c r="F19" s="40">
        <f t="shared" si="2"/>
        <v>9833482</v>
      </c>
      <c r="G19" s="42">
        <f t="shared" si="2"/>
        <v>9833482</v>
      </c>
      <c r="H19" s="43">
        <f t="shared" si="2"/>
        <v>10666180</v>
      </c>
      <c r="I19" s="39">
        <f t="shared" si="2"/>
        <v>17398003</v>
      </c>
      <c r="J19" s="40">
        <f t="shared" si="2"/>
        <v>16678500</v>
      </c>
      <c r="K19" s="42">
        <f t="shared" si="2"/>
        <v>19844309</v>
      </c>
    </row>
    <row r="20" spans="1:11" ht="25.5">
      <c r="A20" s="44" t="s">
        <v>30</v>
      </c>
      <c r="B20" s="45">
        <v>36825000</v>
      </c>
      <c r="C20" s="46">
        <v>126558</v>
      </c>
      <c r="D20" s="47">
        <v>40834363</v>
      </c>
      <c r="E20" s="45">
        <v>58918000</v>
      </c>
      <c r="F20" s="46">
        <v>59539268</v>
      </c>
      <c r="G20" s="48">
        <v>59539268</v>
      </c>
      <c r="H20" s="49">
        <v>25197979</v>
      </c>
      <c r="I20" s="45">
        <v>34702000</v>
      </c>
      <c r="J20" s="46">
        <v>37486000</v>
      </c>
      <c r="K20" s="48">
        <v>39523000</v>
      </c>
    </row>
    <row r="21" spans="1:11" ht="63.75">
      <c r="A21" s="50" t="s">
        <v>131</v>
      </c>
      <c r="B21" s="51">
        <v>0</v>
      </c>
      <c r="C21" s="52">
        <v>0</v>
      </c>
      <c r="D21" s="53">
        <v>0</v>
      </c>
      <c r="E21" s="51">
        <v>0</v>
      </c>
      <c r="F21" s="52">
        <v>0</v>
      </c>
      <c r="G21" s="54">
        <v>0</v>
      </c>
      <c r="H21" s="55">
        <v>0</v>
      </c>
      <c r="I21" s="51">
        <v>0</v>
      </c>
      <c r="J21" s="52">
        <v>0</v>
      </c>
      <c r="K21" s="54">
        <v>0</v>
      </c>
    </row>
    <row r="22" spans="1:11" ht="25.5">
      <c r="A22" s="56" t="s">
        <v>132</v>
      </c>
      <c r="B22" s="57">
        <f>SUM(B19:B21)</f>
        <v>1749893</v>
      </c>
      <c r="C22" s="58">
        <f aca="true" t="shared" si="3" ref="C22:K22">SUM(C19:C21)</f>
        <v>-21612692</v>
      </c>
      <c r="D22" s="59">
        <f t="shared" si="3"/>
        <v>64878037</v>
      </c>
      <c r="E22" s="57">
        <f t="shared" si="3"/>
        <v>67378000</v>
      </c>
      <c r="F22" s="58">
        <f t="shared" si="3"/>
        <v>69372750</v>
      </c>
      <c r="G22" s="60">
        <f t="shared" si="3"/>
        <v>69372750</v>
      </c>
      <c r="H22" s="61">
        <f t="shared" si="3"/>
        <v>35864159</v>
      </c>
      <c r="I22" s="57">
        <f t="shared" si="3"/>
        <v>52100003</v>
      </c>
      <c r="J22" s="58">
        <f t="shared" si="3"/>
        <v>54164500</v>
      </c>
      <c r="K22" s="60">
        <f t="shared" si="3"/>
        <v>59367309</v>
      </c>
    </row>
    <row r="23" spans="1:11" ht="13.5">
      <c r="A23" s="50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62" t="s">
        <v>32</v>
      </c>
      <c r="B24" s="39">
        <f>SUM(B22:B23)</f>
        <v>1749893</v>
      </c>
      <c r="C24" s="40">
        <f aca="true" t="shared" si="4" ref="C24:K24">SUM(C22:C23)</f>
        <v>-21612692</v>
      </c>
      <c r="D24" s="41">
        <f t="shared" si="4"/>
        <v>64878037</v>
      </c>
      <c r="E24" s="39">
        <f t="shared" si="4"/>
        <v>67378000</v>
      </c>
      <c r="F24" s="40">
        <f t="shared" si="4"/>
        <v>69372750</v>
      </c>
      <c r="G24" s="42">
        <f t="shared" si="4"/>
        <v>69372750</v>
      </c>
      <c r="H24" s="43">
        <f t="shared" si="4"/>
        <v>35864159</v>
      </c>
      <c r="I24" s="39">
        <f t="shared" si="4"/>
        <v>52100003</v>
      </c>
      <c r="J24" s="40">
        <f t="shared" si="4"/>
        <v>54164500</v>
      </c>
      <c r="K24" s="42">
        <f t="shared" si="4"/>
        <v>59367309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64" t="s">
        <v>133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3.5">
      <c r="A27" s="33" t="s">
        <v>33</v>
      </c>
      <c r="B27" s="7">
        <v>74549207</v>
      </c>
      <c r="C27" s="7">
        <v>1487860</v>
      </c>
      <c r="D27" s="69">
        <v>339067591</v>
      </c>
      <c r="E27" s="70">
        <v>67378000</v>
      </c>
      <c r="F27" s="7">
        <v>45372746</v>
      </c>
      <c r="G27" s="71">
        <v>45372746</v>
      </c>
      <c r="H27" s="72">
        <v>21404906</v>
      </c>
      <c r="I27" s="70">
        <v>68100000</v>
      </c>
      <c r="J27" s="7">
        <v>71164500</v>
      </c>
      <c r="K27" s="71">
        <v>74366905</v>
      </c>
    </row>
    <row r="28" spans="1:11" ht="13.5">
      <c r="A28" s="73" t="s">
        <v>34</v>
      </c>
      <c r="B28" s="6">
        <v>73548242</v>
      </c>
      <c r="C28" s="6">
        <v>1316441</v>
      </c>
      <c r="D28" s="23">
        <v>66955981</v>
      </c>
      <c r="E28" s="24">
        <v>52918000</v>
      </c>
      <c r="F28" s="6">
        <v>35592747</v>
      </c>
      <c r="G28" s="25">
        <v>35592747</v>
      </c>
      <c r="H28" s="26">
        <v>0</v>
      </c>
      <c r="I28" s="24">
        <v>38500000</v>
      </c>
      <c r="J28" s="6">
        <v>40232500</v>
      </c>
      <c r="K28" s="25">
        <v>42042963</v>
      </c>
    </row>
    <row r="29" spans="1:11" ht="13.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3.5">
      <c r="A30" s="22" t="s">
        <v>35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36</v>
      </c>
      <c r="B31" s="6">
        <v>1000965</v>
      </c>
      <c r="C31" s="6">
        <v>3844370</v>
      </c>
      <c r="D31" s="23">
        <v>116689814</v>
      </c>
      <c r="E31" s="24">
        <v>0</v>
      </c>
      <c r="F31" s="6">
        <v>9279999</v>
      </c>
      <c r="G31" s="25">
        <v>9279999</v>
      </c>
      <c r="H31" s="26">
        <v>0</v>
      </c>
      <c r="I31" s="24">
        <v>3100000</v>
      </c>
      <c r="J31" s="6">
        <v>3239500</v>
      </c>
      <c r="K31" s="25">
        <v>3385279</v>
      </c>
    </row>
    <row r="32" spans="1:11" ht="13.5">
      <c r="A32" s="33" t="s">
        <v>37</v>
      </c>
      <c r="B32" s="7">
        <f>SUM(B28:B31)</f>
        <v>74549207</v>
      </c>
      <c r="C32" s="7">
        <f aca="true" t="shared" si="5" ref="C32:K32">SUM(C28:C31)</f>
        <v>5160811</v>
      </c>
      <c r="D32" s="69">
        <f t="shared" si="5"/>
        <v>183645795</v>
      </c>
      <c r="E32" s="70">
        <f t="shared" si="5"/>
        <v>52918000</v>
      </c>
      <c r="F32" s="7">
        <f t="shared" si="5"/>
        <v>44872746</v>
      </c>
      <c r="G32" s="71">
        <f t="shared" si="5"/>
        <v>44872746</v>
      </c>
      <c r="H32" s="72">
        <f t="shared" si="5"/>
        <v>0</v>
      </c>
      <c r="I32" s="70">
        <f t="shared" si="5"/>
        <v>41600000</v>
      </c>
      <c r="J32" s="7">
        <f t="shared" si="5"/>
        <v>43472000</v>
      </c>
      <c r="K32" s="71">
        <f t="shared" si="5"/>
        <v>45428242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3.5">
      <c r="A34" s="64" t="s">
        <v>38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3.5">
      <c r="A35" s="22" t="s">
        <v>39</v>
      </c>
      <c r="B35" s="6">
        <v>32782591</v>
      </c>
      <c r="C35" s="6">
        <v>-18774707</v>
      </c>
      <c r="D35" s="23">
        <v>103120860</v>
      </c>
      <c r="E35" s="24">
        <v>0</v>
      </c>
      <c r="F35" s="6">
        <v>36083521</v>
      </c>
      <c r="G35" s="25">
        <v>36083521</v>
      </c>
      <c r="H35" s="26">
        <v>30705895</v>
      </c>
      <c r="I35" s="24">
        <v>162443928</v>
      </c>
      <c r="J35" s="6">
        <v>192567586</v>
      </c>
      <c r="K35" s="25">
        <v>225832789</v>
      </c>
    </row>
    <row r="36" spans="1:11" ht="13.5">
      <c r="A36" s="22" t="s">
        <v>40</v>
      </c>
      <c r="B36" s="6">
        <v>275388655</v>
      </c>
      <c r="C36" s="6">
        <v>-2919141</v>
      </c>
      <c r="D36" s="23">
        <v>302373264</v>
      </c>
      <c r="E36" s="24">
        <v>67378000</v>
      </c>
      <c r="F36" s="6">
        <v>321333033</v>
      </c>
      <c r="G36" s="25">
        <v>321333033</v>
      </c>
      <c r="H36" s="26">
        <v>2356729</v>
      </c>
      <c r="I36" s="24">
        <v>389062436</v>
      </c>
      <c r="J36" s="6">
        <v>418883129</v>
      </c>
      <c r="K36" s="25">
        <v>445860099</v>
      </c>
    </row>
    <row r="37" spans="1:11" ht="13.5">
      <c r="A37" s="22" t="s">
        <v>41</v>
      </c>
      <c r="B37" s="6">
        <v>25365207</v>
      </c>
      <c r="C37" s="6">
        <v>-99332</v>
      </c>
      <c r="D37" s="23">
        <v>40944267</v>
      </c>
      <c r="E37" s="24">
        <v>0</v>
      </c>
      <c r="F37" s="6">
        <v>-4415738</v>
      </c>
      <c r="G37" s="25">
        <v>-4415738</v>
      </c>
      <c r="H37" s="26">
        <v>-2801608</v>
      </c>
      <c r="I37" s="24">
        <v>-22574096</v>
      </c>
      <c r="J37" s="6">
        <v>-23803752</v>
      </c>
      <c r="K37" s="25">
        <v>-25136525</v>
      </c>
    </row>
    <row r="38" spans="1:11" ht="13.5">
      <c r="A38" s="22" t="s">
        <v>42</v>
      </c>
      <c r="B38" s="6">
        <v>12935108</v>
      </c>
      <c r="C38" s="6">
        <v>0</v>
      </c>
      <c r="D38" s="23">
        <v>16064</v>
      </c>
      <c r="E38" s="24">
        <v>0</v>
      </c>
      <c r="F38" s="6">
        <v>-5040339</v>
      </c>
      <c r="G38" s="25">
        <v>-5040339</v>
      </c>
      <c r="H38" s="26">
        <v>0</v>
      </c>
      <c r="I38" s="24">
        <v>-19936970</v>
      </c>
      <c r="J38" s="6">
        <v>-24134370</v>
      </c>
      <c r="K38" s="25">
        <v>-28506703</v>
      </c>
    </row>
    <row r="39" spans="1:11" ht="13.5">
      <c r="A39" s="22" t="s">
        <v>43</v>
      </c>
      <c r="B39" s="6">
        <v>269870931</v>
      </c>
      <c r="C39" s="6">
        <v>18176</v>
      </c>
      <c r="D39" s="23">
        <v>299655756</v>
      </c>
      <c r="E39" s="24">
        <v>0</v>
      </c>
      <c r="F39" s="6">
        <v>297499881</v>
      </c>
      <c r="G39" s="25">
        <v>297499881</v>
      </c>
      <c r="H39" s="26">
        <v>29</v>
      </c>
      <c r="I39" s="24">
        <v>541917427</v>
      </c>
      <c r="J39" s="6">
        <v>605224337</v>
      </c>
      <c r="K39" s="25">
        <v>665968807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64" t="s">
        <v>44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3.5">
      <c r="A42" s="22" t="s">
        <v>45</v>
      </c>
      <c r="B42" s="6">
        <v>30387512</v>
      </c>
      <c r="C42" s="6">
        <v>0</v>
      </c>
      <c r="D42" s="23">
        <v>-2676000</v>
      </c>
      <c r="E42" s="24">
        <v>0</v>
      </c>
      <c r="F42" s="6">
        <v>-281595056</v>
      </c>
      <c r="G42" s="25">
        <v>-281595056</v>
      </c>
      <c r="H42" s="26">
        <v>-89367897</v>
      </c>
      <c r="I42" s="24">
        <v>264444482</v>
      </c>
      <c r="J42" s="6">
        <v>281429206</v>
      </c>
      <c r="K42" s="25">
        <v>296649979</v>
      </c>
    </row>
    <row r="43" spans="1:11" ht="13.5">
      <c r="A43" s="22" t="s">
        <v>46</v>
      </c>
      <c r="B43" s="6">
        <v>-74315558</v>
      </c>
      <c r="C43" s="6">
        <v>0</v>
      </c>
      <c r="D43" s="23">
        <v>0</v>
      </c>
      <c r="E43" s="24">
        <v>0</v>
      </c>
      <c r="F43" s="6">
        <v>0</v>
      </c>
      <c r="G43" s="25">
        <v>0</v>
      </c>
      <c r="H43" s="26">
        <v>0</v>
      </c>
      <c r="I43" s="24">
        <v>0</v>
      </c>
      <c r="J43" s="6">
        <v>0</v>
      </c>
      <c r="K43" s="25">
        <v>0</v>
      </c>
    </row>
    <row r="44" spans="1:11" ht="13.5">
      <c r="A44" s="22" t="s">
        <v>47</v>
      </c>
      <c r="B44" s="6">
        <v>0</v>
      </c>
      <c r="C44" s="6">
        <v>0</v>
      </c>
      <c r="D44" s="23">
        <v>0</v>
      </c>
      <c r="E44" s="24">
        <v>0</v>
      </c>
      <c r="F44" s="6">
        <v>0</v>
      </c>
      <c r="G44" s="25">
        <v>0</v>
      </c>
      <c r="H44" s="26">
        <v>0</v>
      </c>
      <c r="I44" s="24">
        <v>0</v>
      </c>
      <c r="J44" s="6">
        <v>0</v>
      </c>
      <c r="K44" s="25">
        <v>0</v>
      </c>
    </row>
    <row r="45" spans="1:11" ht="13.5">
      <c r="A45" s="33" t="s">
        <v>48</v>
      </c>
      <c r="B45" s="7">
        <v>18260777</v>
      </c>
      <c r="C45" s="7">
        <v>0</v>
      </c>
      <c r="D45" s="69">
        <v>-2676000</v>
      </c>
      <c r="E45" s="70">
        <v>0</v>
      </c>
      <c r="F45" s="7">
        <v>-231942428</v>
      </c>
      <c r="G45" s="71">
        <v>-231942428</v>
      </c>
      <c r="H45" s="72">
        <v>-89367897</v>
      </c>
      <c r="I45" s="70">
        <v>377721646</v>
      </c>
      <c r="J45" s="7">
        <v>418585221</v>
      </c>
      <c r="K45" s="71">
        <v>462110432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64" t="s">
        <v>49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3.5">
      <c r="A48" s="22" t="s">
        <v>50</v>
      </c>
      <c r="B48" s="6">
        <v>18260777</v>
      </c>
      <c r="C48" s="6">
        <v>-16268282</v>
      </c>
      <c r="D48" s="23">
        <v>48654785</v>
      </c>
      <c r="E48" s="24">
        <v>0</v>
      </c>
      <c r="F48" s="6">
        <v>17402225</v>
      </c>
      <c r="G48" s="25">
        <v>17402225</v>
      </c>
      <c r="H48" s="26">
        <v>22874591</v>
      </c>
      <c r="I48" s="24">
        <v>137156016</v>
      </c>
      <c r="J48" s="6">
        <v>165460452</v>
      </c>
      <c r="K48" s="25">
        <v>196787749</v>
      </c>
    </row>
    <row r="49" spans="1:11" ht="13.5">
      <c r="A49" s="22" t="s">
        <v>51</v>
      </c>
      <c r="B49" s="6">
        <f>+B75</f>
        <v>14856726.08051211</v>
      </c>
      <c r="C49" s="6">
        <f aca="true" t="shared" si="6" ref="C49:K49">+C75</f>
        <v>-99332</v>
      </c>
      <c r="D49" s="23">
        <f t="shared" si="6"/>
        <v>40944267</v>
      </c>
      <c r="E49" s="24">
        <f t="shared" si="6"/>
        <v>0</v>
      </c>
      <c r="F49" s="6">
        <f t="shared" si="6"/>
        <v>139261162.85762998</v>
      </c>
      <c r="G49" s="25">
        <f t="shared" si="6"/>
        <v>139261162.85762998</v>
      </c>
      <c r="H49" s="26">
        <f t="shared" si="6"/>
        <v>14518342.310338788</v>
      </c>
      <c r="I49" s="24">
        <f t="shared" si="6"/>
        <v>-31003094.21675284</v>
      </c>
      <c r="J49" s="6">
        <f t="shared" si="6"/>
        <v>-32162747.955734305</v>
      </c>
      <c r="K49" s="25">
        <f t="shared" si="6"/>
        <v>-33423460.47637224</v>
      </c>
    </row>
    <row r="50" spans="1:11" ht="13.5">
      <c r="A50" s="33" t="s">
        <v>52</v>
      </c>
      <c r="B50" s="7">
        <f>+B48-B49</f>
        <v>3404050.91948789</v>
      </c>
      <c r="C50" s="7">
        <f aca="true" t="shared" si="7" ref="C50:K50">+C48-C49</f>
        <v>-16168950</v>
      </c>
      <c r="D50" s="69">
        <f t="shared" si="7"/>
        <v>7710518</v>
      </c>
      <c r="E50" s="70">
        <f t="shared" si="7"/>
        <v>0</v>
      </c>
      <c r="F50" s="7">
        <f t="shared" si="7"/>
        <v>-121858937.85762998</v>
      </c>
      <c r="G50" s="71">
        <f t="shared" si="7"/>
        <v>-121858937.85762998</v>
      </c>
      <c r="H50" s="72">
        <f t="shared" si="7"/>
        <v>8356248.689661212</v>
      </c>
      <c r="I50" s="70">
        <f t="shared" si="7"/>
        <v>168159110.21675283</v>
      </c>
      <c r="J50" s="7">
        <f t="shared" si="7"/>
        <v>197623199.9557343</v>
      </c>
      <c r="K50" s="71">
        <f t="shared" si="7"/>
        <v>230211209.47637224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3.5">
      <c r="A52" s="64" t="s">
        <v>53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54</v>
      </c>
      <c r="B53" s="6">
        <v>275388653</v>
      </c>
      <c r="C53" s="6">
        <v>-4235582</v>
      </c>
      <c r="D53" s="23">
        <v>272222281</v>
      </c>
      <c r="E53" s="24">
        <v>9460000</v>
      </c>
      <c r="F53" s="6">
        <v>285740286</v>
      </c>
      <c r="G53" s="25">
        <v>285740286</v>
      </c>
      <c r="H53" s="26">
        <v>-18633651</v>
      </c>
      <c r="I53" s="24">
        <v>324562436</v>
      </c>
      <c r="J53" s="6">
        <v>351480629</v>
      </c>
      <c r="K53" s="25">
        <v>375424486</v>
      </c>
    </row>
    <row r="54" spans="1:11" ht="13.5">
      <c r="A54" s="22" t="s">
        <v>55</v>
      </c>
      <c r="B54" s="6">
        <v>21185683</v>
      </c>
      <c r="C54" s="6">
        <v>0</v>
      </c>
      <c r="D54" s="23">
        <v>22483779</v>
      </c>
      <c r="E54" s="24">
        <v>25626819</v>
      </c>
      <c r="F54" s="6">
        <v>25626819</v>
      </c>
      <c r="G54" s="25">
        <v>25626819</v>
      </c>
      <c r="H54" s="26">
        <v>20985979</v>
      </c>
      <c r="I54" s="24">
        <v>26171181</v>
      </c>
      <c r="J54" s="6">
        <v>30722184</v>
      </c>
      <c r="K54" s="25">
        <v>33892913</v>
      </c>
    </row>
    <row r="55" spans="1:11" ht="13.5">
      <c r="A55" s="22" t="s">
        <v>56</v>
      </c>
      <c r="B55" s="6">
        <v>0</v>
      </c>
      <c r="C55" s="6">
        <v>3862270</v>
      </c>
      <c r="D55" s="23">
        <v>121739579</v>
      </c>
      <c r="E55" s="24">
        <v>300000</v>
      </c>
      <c r="F55" s="6">
        <v>720000</v>
      </c>
      <c r="G55" s="25">
        <v>720000</v>
      </c>
      <c r="H55" s="26">
        <v>-2996503</v>
      </c>
      <c r="I55" s="24">
        <v>2400000</v>
      </c>
      <c r="J55" s="6">
        <v>2508000</v>
      </c>
      <c r="K55" s="25">
        <v>2620861</v>
      </c>
    </row>
    <row r="56" spans="1:11" ht="13.5">
      <c r="A56" s="22" t="s">
        <v>57</v>
      </c>
      <c r="B56" s="6">
        <v>11285435</v>
      </c>
      <c r="C56" s="6">
        <v>246500</v>
      </c>
      <c r="D56" s="23">
        <v>4701278</v>
      </c>
      <c r="E56" s="24">
        <v>1880965</v>
      </c>
      <c r="F56" s="6">
        <v>2580965</v>
      </c>
      <c r="G56" s="25">
        <v>2580965</v>
      </c>
      <c r="H56" s="26">
        <v>1693999</v>
      </c>
      <c r="I56" s="24">
        <v>4195000</v>
      </c>
      <c r="J56" s="6">
        <v>4383775</v>
      </c>
      <c r="K56" s="25">
        <v>4581045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3.5">
      <c r="A58" s="64" t="s">
        <v>58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3.5">
      <c r="A59" s="90" t="s">
        <v>59</v>
      </c>
      <c r="B59" s="6">
        <v>0</v>
      </c>
      <c r="C59" s="6">
        <v>0</v>
      </c>
      <c r="D59" s="23">
        <v>0</v>
      </c>
      <c r="E59" s="24">
        <v>0</v>
      </c>
      <c r="F59" s="6">
        <v>0</v>
      </c>
      <c r="G59" s="25">
        <v>0</v>
      </c>
      <c r="H59" s="26">
        <v>0</v>
      </c>
      <c r="I59" s="24">
        <v>0</v>
      </c>
      <c r="J59" s="6">
        <v>0</v>
      </c>
      <c r="K59" s="25">
        <v>0</v>
      </c>
    </row>
    <row r="60" spans="1:11" ht="13.5">
      <c r="A60" s="90" t="s">
        <v>60</v>
      </c>
      <c r="B60" s="6">
        <v>0</v>
      </c>
      <c r="C60" s="6">
        <v>0</v>
      </c>
      <c r="D60" s="23">
        <v>0</v>
      </c>
      <c r="E60" s="24">
        <v>5800000</v>
      </c>
      <c r="F60" s="6">
        <v>5800000</v>
      </c>
      <c r="G60" s="25">
        <v>5800000</v>
      </c>
      <c r="H60" s="26">
        <v>1000000</v>
      </c>
      <c r="I60" s="24">
        <v>2528680</v>
      </c>
      <c r="J60" s="6">
        <v>2650057</v>
      </c>
      <c r="K60" s="25">
        <v>2777260</v>
      </c>
    </row>
    <row r="61" spans="1:11" ht="13.5">
      <c r="A61" s="91" t="s">
        <v>61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3.5">
      <c r="A62" s="96" t="s">
        <v>62</v>
      </c>
      <c r="B62" s="97">
        <v>0</v>
      </c>
      <c r="C62" s="98">
        <v>0</v>
      </c>
      <c r="D62" s="99">
        <v>0</v>
      </c>
      <c r="E62" s="97">
        <v>0</v>
      </c>
      <c r="F62" s="98">
        <v>0</v>
      </c>
      <c r="G62" s="99">
        <v>0</v>
      </c>
      <c r="H62" s="100">
        <v>0</v>
      </c>
      <c r="I62" s="97">
        <v>0</v>
      </c>
      <c r="J62" s="98">
        <v>0</v>
      </c>
      <c r="K62" s="99">
        <v>0</v>
      </c>
    </row>
    <row r="63" spans="1:11" ht="13.5">
      <c r="A63" s="96" t="s">
        <v>63</v>
      </c>
      <c r="B63" s="97">
        <v>0</v>
      </c>
      <c r="C63" s="98">
        <v>0</v>
      </c>
      <c r="D63" s="99">
        <v>0</v>
      </c>
      <c r="E63" s="97">
        <v>0</v>
      </c>
      <c r="F63" s="98">
        <v>0</v>
      </c>
      <c r="G63" s="99">
        <v>0</v>
      </c>
      <c r="H63" s="100">
        <v>0</v>
      </c>
      <c r="I63" s="97">
        <v>0</v>
      </c>
      <c r="J63" s="98">
        <v>0</v>
      </c>
      <c r="K63" s="99">
        <v>0</v>
      </c>
    </row>
    <row r="64" spans="1:11" ht="13.5">
      <c r="A64" s="96" t="s">
        <v>64</v>
      </c>
      <c r="B64" s="97">
        <v>0</v>
      </c>
      <c r="C64" s="98">
        <v>0</v>
      </c>
      <c r="D64" s="99">
        <v>0</v>
      </c>
      <c r="E64" s="97">
        <v>0</v>
      </c>
      <c r="F64" s="98">
        <v>0</v>
      </c>
      <c r="G64" s="99">
        <v>0</v>
      </c>
      <c r="H64" s="100">
        <v>0</v>
      </c>
      <c r="I64" s="97">
        <v>0</v>
      </c>
      <c r="J64" s="98">
        <v>0</v>
      </c>
      <c r="K64" s="99">
        <v>0</v>
      </c>
    </row>
    <row r="65" spans="1:11" ht="13.5">
      <c r="A65" s="96" t="s">
        <v>65</v>
      </c>
      <c r="B65" s="97">
        <v>0</v>
      </c>
      <c r="C65" s="98">
        <v>0</v>
      </c>
      <c r="D65" s="99">
        <v>0</v>
      </c>
      <c r="E65" s="97">
        <v>0</v>
      </c>
      <c r="F65" s="98">
        <v>0</v>
      </c>
      <c r="G65" s="99">
        <v>0</v>
      </c>
      <c r="H65" s="100">
        <v>0</v>
      </c>
      <c r="I65" s="97">
        <v>0</v>
      </c>
      <c r="J65" s="98">
        <v>0</v>
      </c>
      <c r="K65" s="99">
        <v>0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3.5">
      <c r="A67" s="105"/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3.5">
      <c r="A68" s="107"/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3.5">
      <c r="A69" s="108"/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3.5" hidden="1">
      <c r="A70" s="4" t="s">
        <v>134</v>
      </c>
      <c r="B70" s="5">
        <f>IF(ISERROR(B71/B72),0,(B71/B72))</f>
        <v>0.7236341767969132</v>
      </c>
      <c r="C70" s="5">
        <f aca="true" t="shared" si="8" ref="C70:K70">IF(ISERROR(C71/C72),0,(C71/C72))</f>
        <v>0</v>
      </c>
      <c r="D70" s="5">
        <f t="shared" si="8"/>
        <v>0</v>
      </c>
      <c r="E70" s="5">
        <f t="shared" si="8"/>
        <v>0</v>
      </c>
      <c r="F70" s="5">
        <f t="shared" si="8"/>
        <v>-7.690949324802197</v>
      </c>
      <c r="G70" s="5">
        <f t="shared" si="8"/>
        <v>-7.690949324802197</v>
      </c>
      <c r="H70" s="5">
        <f t="shared" si="8"/>
        <v>-2.2919142713542695</v>
      </c>
      <c r="I70" s="5">
        <f t="shared" si="8"/>
        <v>1.0235026517790444</v>
      </c>
      <c r="J70" s="5">
        <f t="shared" si="8"/>
        <v>1.023502687955844</v>
      </c>
      <c r="K70" s="5">
        <f t="shared" si="8"/>
        <v>1.023038013824616</v>
      </c>
    </row>
    <row r="71" spans="1:11" ht="12.75" hidden="1">
      <c r="A71" s="2" t="s">
        <v>135</v>
      </c>
      <c r="B71" s="2">
        <f>+B83</f>
        <v>18377813</v>
      </c>
      <c r="C71" s="2">
        <f aca="true" t="shared" si="9" ref="C71:K71">+C83</f>
        <v>0</v>
      </c>
      <c r="D71" s="2">
        <f t="shared" si="9"/>
        <v>0</v>
      </c>
      <c r="E71" s="2">
        <f t="shared" si="9"/>
        <v>0</v>
      </c>
      <c r="F71" s="2">
        <f t="shared" si="9"/>
        <v>-276373318</v>
      </c>
      <c r="G71" s="2">
        <f t="shared" si="9"/>
        <v>-276373318</v>
      </c>
      <c r="H71" s="2">
        <f t="shared" si="9"/>
        <v>-54420363</v>
      </c>
      <c r="I71" s="2">
        <f t="shared" si="9"/>
        <v>31547891</v>
      </c>
      <c r="J71" s="2">
        <f t="shared" si="9"/>
        <v>33062193</v>
      </c>
      <c r="K71" s="2">
        <f t="shared" si="9"/>
        <v>34633444</v>
      </c>
    </row>
    <row r="72" spans="1:11" ht="12.75" hidden="1">
      <c r="A72" s="2" t="s">
        <v>136</v>
      </c>
      <c r="B72" s="2">
        <f>+B77</f>
        <v>25396552</v>
      </c>
      <c r="C72" s="2">
        <f aca="true" t="shared" si="10" ref="C72:K72">+C77</f>
        <v>2177670</v>
      </c>
      <c r="D72" s="2">
        <f t="shared" si="10"/>
        <v>27094253</v>
      </c>
      <c r="E72" s="2">
        <f t="shared" si="10"/>
        <v>32914464</v>
      </c>
      <c r="F72" s="2">
        <f t="shared" si="10"/>
        <v>35934877</v>
      </c>
      <c r="G72" s="2">
        <f t="shared" si="10"/>
        <v>35934877</v>
      </c>
      <c r="H72" s="2">
        <f t="shared" si="10"/>
        <v>23744502</v>
      </c>
      <c r="I72" s="2">
        <f t="shared" si="10"/>
        <v>30823458</v>
      </c>
      <c r="J72" s="2">
        <f t="shared" si="10"/>
        <v>32302986</v>
      </c>
      <c r="K72" s="2">
        <f t="shared" si="10"/>
        <v>33853526</v>
      </c>
    </row>
    <row r="73" spans="1:11" ht="12.75" hidden="1">
      <c r="A73" s="2" t="s">
        <v>137</v>
      </c>
      <c r="B73" s="2">
        <f>+B74</f>
        <v>13803970.333333328</v>
      </c>
      <c r="C73" s="2">
        <f aca="true" t="shared" si="11" ref="C73:K73">+(C78+C80+C81+C82)-(B78+B80+B81+B82)</f>
        <v>-16988231</v>
      </c>
      <c r="D73" s="2">
        <f t="shared" si="11"/>
        <v>56743798</v>
      </c>
      <c r="E73" s="2">
        <f t="shared" si="11"/>
        <v>-54277381</v>
      </c>
      <c r="F73" s="2">
        <f>+(F78+F80+F81+F82)-(D78+D80+D81+D82)</f>
        <v>-35596085</v>
      </c>
      <c r="G73" s="2">
        <f>+(G78+G80+G81+G82)-(D78+D80+D81+D82)</f>
        <v>-35596085</v>
      </c>
      <c r="H73" s="2">
        <f>+(H78+H80+H81+H82)-(D78+D80+D81+D82)</f>
        <v>-46735279</v>
      </c>
      <c r="I73" s="2">
        <f>+(I78+I80+I81+I82)-(E78+E80+E81+E82)</f>
        <v>23487912</v>
      </c>
      <c r="J73" s="2">
        <f t="shared" si="11"/>
        <v>1738222</v>
      </c>
      <c r="K73" s="2">
        <f t="shared" si="11"/>
        <v>1853261</v>
      </c>
    </row>
    <row r="74" spans="1:11" ht="12.75" hidden="1">
      <c r="A74" s="2" t="s">
        <v>138</v>
      </c>
      <c r="B74" s="2">
        <f>+TREND(C74:E74)</f>
        <v>13803970.333333328</v>
      </c>
      <c r="C74" s="2">
        <f>+C73</f>
        <v>-16988231</v>
      </c>
      <c r="D74" s="2">
        <f aca="true" t="shared" si="12" ref="D74:K74">+D73</f>
        <v>56743798</v>
      </c>
      <c r="E74" s="2">
        <f t="shared" si="12"/>
        <v>-54277381</v>
      </c>
      <c r="F74" s="2">
        <f t="shared" si="12"/>
        <v>-35596085</v>
      </c>
      <c r="G74" s="2">
        <f t="shared" si="12"/>
        <v>-35596085</v>
      </c>
      <c r="H74" s="2">
        <f t="shared" si="12"/>
        <v>-46735279</v>
      </c>
      <c r="I74" s="2">
        <f t="shared" si="12"/>
        <v>23487912</v>
      </c>
      <c r="J74" s="2">
        <f t="shared" si="12"/>
        <v>1738222</v>
      </c>
      <c r="K74" s="2">
        <f t="shared" si="12"/>
        <v>1853261</v>
      </c>
    </row>
    <row r="75" spans="1:11" ht="12.75" hidden="1">
      <c r="A75" s="2" t="s">
        <v>139</v>
      </c>
      <c r="B75" s="2">
        <f>+B84-(((B80+B81+B78)*B70)-B79)</f>
        <v>14856726.08051211</v>
      </c>
      <c r="C75" s="2">
        <f aca="true" t="shared" si="13" ref="C75:K75">+C84-(((C80+C81+C78)*C70)-C79)</f>
        <v>-99332</v>
      </c>
      <c r="D75" s="2">
        <f t="shared" si="13"/>
        <v>40944267</v>
      </c>
      <c r="E75" s="2">
        <f t="shared" si="13"/>
        <v>0</v>
      </c>
      <c r="F75" s="2">
        <f t="shared" si="13"/>
        <v>139261162.85762998</v>
      </c>
      <c r="G75" s="2">
        <f t="shared" si="13"/>
        <v>139261162.85762998</v>
      </c>
      <c r="H75" s="2">
        <f t="shared" si="13"/>
        <v>14518342.310338788</v>
      </c>
      <c r="I75" s="2">
        <f t="shared" si="13"/>
        <v>-31003094.21675284</v>
      </c>
      <c r="J75" s="2">
        <f t="shared" si="13"/>
        <v>-32162747.955734305</v>
      </c>
      <c r="K75" s="2">
        <f t="shared" si="13"/>
        <v>-33423460.47637224</v>
      </c>
    </row>
    <row r="76" spans="1:11" ht="12.75" hidden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2.75" hidden="1">
      <c r="A77" s="1" t="s">
        <v>66</v>
      </c>
      <c r="B77" s="3">
        <v>25396552</v>
      </c>
      <c r="C77" s="3">
        <v>2177670</v>
      </c>
      <c r="D77" s="3">
        <v>27094253</v>
      </c>
      <c r="E77" s="3">
        <v>32914464</v>
      </c>
      <c r="F77" s="3">
        <v>35934877</v>
      </c>
      <c r="G77" s="3">
        <v>35934877</v>
      </c>
      <c r="H77" s="3">
        <v>23744502</v>
      </c>
      <c r="I77" s="3">
        <v>30823458</v>
      </c>
      <c r="J77" s="3">
        <v>32302986</v>
      </c>
      <c r="K77" s="3">
        <v>33853526</v>
      </c>
    </row>
    <row r="78" spans="1:11" ht="12.75" hidden="1">
      <c r="A78" s="1" t="s">
        <v>67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2.75" hidden="1">
      <c r="A79" s="1" t="s">
        <v>68</v>
      </c>
      <c r="B79" s="3">
        <v>25365207</v>
      </c>
      <c r="C79" s="3">
        <v>-99332</v>
      </c>
      <c r="D79" s="3">
        <v>40944267</v>
      </c>
      <c r="E79" s="3">
        <v>0</v>
      </c>
      <c r="F79" s="3">
        <v>-4415738</v>
      </c>
      <c r="G79" s="3">
        <v>-4415738</v>
      </c>
      <c r="H79" s="3">
        <v>-2801608</v>
      </c>
      <c r="I79" s="3">
        <v>-6963154</v>
      </c>
      <c r="J79" s="3">
        <v>-6343732</v>
      </c>
      <c r="K79" s="3">
        <v>-5720210</v>
      </c>
    </row>
    <row r="80" spans="1:11" ht="12.75" hidden="1">
      <c r="A80" s="1" t="s">
        <v>69</v>
      </c>
      <c r="B80" s="3">
        <v>436815</v>
      </c>
      <c r="C80" s="3">
        <v>-3044053</v>
      </c>
      <c r="D80" s="3">
        <v>51273345</v>
      </c>
      <c r="E80" s="3">
        <v>0</v>
      </c>
      <c r="F80" s="3">
        <v>23095194</v>
      </c>
      <c r="G80" s="3">
        <v>23095194</v>
      </c>
      <c r="H80" s="3">
        <v>513849</v>
      </c>
      <c r="I80" s="3">
        <v>21428044</v>
      </c>
      <c r="J80" s="3">
        <v>23064634</v>
      </c>
      <c r="K80" s="3">
        <v>24811237</v>
      </c>
    </row>
    <row r="81" spans="1:11" ht="12.75" hidden="1">
      <c r="A81" s="1" t="s">
        <v>70</v>
      </c>
      <c r="B81" s="3">
        <v>14084999</v>
      </c>
      <c r="C81" s="3">
        <v>569697</v>
      </c>
      <c r="D81" s="3">
        <v>2994123</v>
      </c>
      <c r="E81" s="3">
        <v>0</v>
      </c>
      <c r="F81" s="3">
        <v>-4413898</v>
      </c>
      <c r="G81" s="3">
        <v>-4413898</v>
      </c>
      <c r="H81" s="3">
        <v>7043131</v>
      </c>
      <c r="I81" s="3">
        <v>2059868</v>
      </c>
      <c r="J81" s="3">
        <v>2161500</v>
      </c>
      <c r="K81" s="3">
        <v>2268158</v>
      </c>
    </row>
    <row r="82" spans="1:11" ht="12.75" hidden="1">
      <c r="A82" s="1" t="s">
        <v>71</v>
      </c>
      <c r="B82" s="3">
        <v>0</v>
      </c>
      <c r="C82" s="3">
        <v>7939</v>
      </c>
      <c r="D82" s="3">
        <v>9913</v>
      </c>
      <c r="E82" s="3">
        <v>0</v>
      </c>
      <c r="F82" s="3">
        <v>0</v>
      </c>
      <c r="G82" s="3">
        <v>0</v>
      </c>
      <c r="H82" s="3">
        <v>-14878</v>
      </c>
      <c r="I82" s="3">
        <v>0</v>
      </c>
      <c r="J82" s="3">
        <v>0</v>
      </c>
      <c r="K82" s="3">
        <v>0</v>
      </c>
    </row>
    <row r="83" spans="1:11" ht="12.75" hidden="1">
      <c r="A83" s="1" t="s">
        <v>72</v>
      </c>
      <c r="B83" s="3">
        <v>18377813</v>
      </c>
      <c r="C83" s="3">
        <v>0</v>
      </c>
      <c r="D83" s="3">
        <v>0</v>
      </c>
      <c r="E83" s="3">
        <v>0</v>
      </c>
      <c r="F83" s="3">
        <v>-276373318</v>
      </c>
      <c r="G83" s="3">
        <v>-276373318</v>
      </c>
      <c r="H83" s="3">
        <v>-54420363</v>
      </c>
      <c r="I83" s="3">
        <v>31547891</v>
      </c>
      <c r="J83" s="3">
        <v>33062193</v>
      </c>
      <c r="K83" s="3">
        <v>34633444</v>
      </c>
    </row>
    <row r="84" spans="1:11" ht="12.75" hidden="1">
      <c r="A84" s="1" t="s">
        <v>73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</row>
    <row r="85" spans="1:11" ht="12.75" hidden="1">
      <c r="A85" s="1" t="s">
        <v>74</v>
      </c>
      <c r="B85" s="3">
        <v>0</v>
      </c>
      <c r="C85" s="3">
        <v>0</v>
      </c>
      <c r="D85" s="3">
        <v>600047</v>
      </c>
      <c r="E85" s="3">
        <v>33005012</v>
      </c>
      <c r="F85" s="3">
        <v>115512927</v>
      </c>
      <c r="G85" s="3">
        <v>115512927</v>
      </c>
      <c r="H85" s="3">
        <v>115512927</v>
      </c>
      <c r="I85" s="3">
        <v>33005012</v>
      </c>
      <c r="J85" s="3">
        <v>34787284</v>
      </c>
      <c r="K85" s="3">
        <v>36665797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" customHeight="1">
      <c r="A1" s="109" t="s">
        <v>108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9</v>
      </c>
      <c r="D3" s="15" t="s">
        <v>9</v>
      </c>
      <c r="E3" s="13" t="s">
        <v>10</v>
      </c>
      <c r="F3" s="14" t="s">
        <v>11</v>
      </c>
      <c r="G3" s="15" t="s">
        <v>12</v>
      </c>
      <c r="H3" s="16" t="s">
        <v>13</v>
      </c>
      <c r="I3" s="13" t="s">
        <v>14</v>
      </c>
      <c r="J3" s="14" t="s">
        <v>15</v>
      </c>
      <c r="K3" s="15" t="s">
        <v>16</v>
      </c>
    </row>
    <row r="4" spans="1:11" ht="13.5">
      <c r="A4" s="17" t="s">
        <v>17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18</v>
      </c>
      <c r="B5" s="6">
        <v>26614454</v>
      </c>
      <c r="C5" s="6">
        <v>1090941</v>
      </c>
      <c r="D5" s="23">
        <v>-2759148</v>
      </c>
      <c r="E5" s="24">
        <v>31522556</v>
      </c>
      <c r="F5" s="6">
        <v>27619615</v>
      </c>
      <c r="G5" s="25">
        <v>27619615</v>
      </c>
      <c r="H5" s="26">
        <v>26385958</v>
      </c>
      <c r="I5" s="24">
        <v>29076947</v>
      </c>
      <c r="J5" s="6">
        <v>30647102</v>
      </c>
      <c r="K5" s="25">
        <v>32302046</v>
      </c>
    </row>
    <row r="6" spans="1:11" ht="13.5">
      <c r="A6" s="22" t="s">
        <v>19</v>
      </c>
      <c r="B6" s="6">
        <v>0</v>
      </c>
      <c r="C6" s="6">
        <v>282823</v>
      </c>
      <c r="D6" s="23">
        <v>246167</v>
      </c>
      <c r="E6" s="24">
        <v>3146904</v>
      </c>
      <c r="F6" s="6">
        <v>3725642</v>
      </c>
      <c r="G6" s="25">
        <v>3725642</v>
      </c>
      <c r="H6" s="26">
        <v>3505563</v>
      </c>
      <c r="I6" s="24">
        <v>3725642</v>
      </c>
      <c r="J6" s="6">
        <v>3926826</v>
      </c>
      <c r="K6" s="25">
        <v>4138875</v>
      </c>
    </row>
    <row r="7" spans="1:11" ht="13.5">
      <c r="A7" s="22" t="s">
        <v>20</v>
      </c>
      <c r="B7" s="6">
        <v>7002506</v>
      </c>
      <c r="C7" s="6">
        <v>185039</v>
      </c>
      <c r="D7" s="23">
        <v>357387</v>
      </c>
      <c r="E7" s="24">
        <v>3500000</v>
      </c>
      <c r="F7" s="6">
        <v>4770113</v>
      </c>
      <c r="G7" s="25">
        <v>4770113</v>
      </c>
      <c r="H7" s="26">
        <v>4744619</v>
      </c>
      <c r="I7" s="24">
        <v>4270113</v>
      </c>
      <c r="J7" s="6">
        <v>4500699</v>
      </c>
      <c r="K7" s="25">
        <v>4743737</v>
      </c>
    </row>
    <row r="8" spans="1:11" ht="13.5">
      <c r="A8" s="22" t="s">
        <v>21</v>
      </c>
      <c r="B8" s="6">
        <v>143820588</v>
      </c>
      <c r="C8" s="6">
        <v>4160105</v>
      </c>
      <c r="D8" s="23">
        <v>1587065</v>
      </c>
      <c r="E8" s="24">
        <v>195128002</v>
      </c>
      <c r="F8" s="6">
        <v>193828002</v>
      </c>
      <c r="G8" s="25">
        <v>193828002</v>
      </c>
      <c r="H8" s="26">
        <v>183866001</v>
      </c>
      <c r="I8" s="24">
        <v>206316000</v>
      </c>
      <c r="J8" s="6">
        <v>217457064</v>
      </c>
      <c r="K8" s="25">
        <v>229199745</v>
      </c>
    </row>
    <row r="9" spans="1:11" ht="13.5">
      <c r="A9" s="22" t="s">
        <v>22</v>
      </c>
      <c r="B9" s="6">
        <v>21346461</v>
      </c>
      <c r="C9" s="6">
        <v>1809954</v>
      </c>
      <c r="D9" s="23">
        <v>1898390</v>
      </c>
      <c r="E9" s="24">
        <v>12734313</v>
      </c>
      <c r="F9" s="6">
        <v>17968330</v>
      </c>
      <c r="G9" s="25">
        <v>17968330</v>
      </c>
      <c r="H9" s="26">
        <v>16303161</v>
      </c>
      <c r="I9" s="24">
        <v>14904298</v>
      </c>
      <c r="J9" s="6">
        <v>15709130</v>
      </c>
      <c r="K9" s="25">
        <v>16557425</v>
      </c>
    </row>
    <row r="10" spans="1:11" ht="25.5">
      <c r="A10" s="27" t="s">
        <v>129</v>
      </c>
      <c r="B10" s="28">
        <f>SUM(B5:B9)</f>
        <v>198784009</v>
      </c>
      <c r="C10" s="29">
        <f aca="true" t="shared" si="0" ref="C10:K10">SUM(C5:C9)</f>
        <v>7528862</v>
      </c>
      <c r="D10" s="30">
        <f t="shared" si="0"/>
        <v>1329861</v>
      </c>
      <c r="E10" s="28">
        <f t="shared" si="0"/>
        <v>246031775</v>
      </c>
      <c r="F10" s="29">
        <f t="shared" si="0"/>
        <v>247911702</v>
      </c>
      <c r="G10" s="31">
        <f t="shared" si="0"/>
        <v>247911702</v>
      </c>
      <c r="H10" s="32">
        <f t="shared" si="0"/>
        <v>234805302</v>
      </c>
      <c r="I10" s="28">
        <f t="shared" si="0"/>
        <v>258293000</v>
      </c>
      <c r="J10" s="29">
        <f t="shared" si="0"/>
        <v>272240821</v>
      </c>
      <c r="K10" s="31">
        <f t="shared" si="0"/>
        <v>286941828</v>
      </c>
    </row>
    <row r="11" spans="1:11" ht="13.5">
      <c r="A11" s="22" t="s">
        <v>23</v>
      </c>
      <c r="B11" s="6">
        <v>59936785</v>
      </c>
      <c r="C11" s="6">
        <v>8008391</v>
      </c>
      <c r="D11" s="23">
        <v>8429692</v>
      </c>
      <c r="E11" s="24">
        <v>87773687</v>
      </c>
      <c r="F11" s="6">
        <v>91409381</v>
      </c>
      <c r="G11" s="25">
        <v>91409381</v>
      </c>
      <c r="H11" s="26">
        <v>93711054</v>
      </c>
      <c r="I11" s="24">
        <v>93532524</v>
      </c>
      <c r="J11" s="6">
        <v>98583269</v>
      </c>
      <c r="K11" s="25">
        <v>103906777</v>
      </c>
    </row>
    <row r="12" spans="1:11" ht="13.5">
      <c r="A12" s="22" t="s">
        <v>24</v>
      </c>
      <c r="B12" s="6">
        <v>10369882</v>
      </c>
      <c r="C12" s="6">
        <v>1265498</v>
      </c>
      <c r="D12" s="23">
        <v>1126229</v>
      </c>
      <c r="E12" s="24">
        <v>14832073</v>
      </c>
      <c r="F12" s="6">
        <v>13778067</v>
      </c>
      <c r="G12" s="25">
        <v>13778067</v>
      </c>
      <c r="H12" s="26">
        <v>14323756</v>
      </c>
      <c r="I12" s="24">
        <v>14835656</v>
      </c>
      <c r="J12" s="6">
        <v>15636791</v>
      </c>
      <c r="K12" s="25">
        <v>16481157</v>
      </c>
    </row>
    <row r="13" spans="1:11" ht="13.5">
      <c r="A13" s="22" t="s">
        <v>130</v>
      </c>
      <c r="B13" s="6">
        <v>16237651</v>
      </c>
      <c r="C13" s="6">
        <v>9497664</v>
      </c>
      <c r="D13" s="23">
        <v>-3393492</v>
      </c>
      <c r="E13" s="24">
        <v>18000000</v>
      </c>
      <c r="F13" s="6">
        <v>17739423</v>
      </c>
      <c r="G13" s="25">
        <v>17739423</v>
      </c>
      <c r="H13" s="26">
        <v>14968685</v>
      </c>
      <c r="I13" s="24">
        <v>15732536</v>
      </c>
      <c r="J13" s="6">
        <v>16582094</v>
      </c>
      <c r="K13" s="25">
        <v>17477527</v>
      </c>
    </row>
    <row r="14" spans="1:11" ht="13.5">
      <c r="A14" s="22" t="s">
        <v>25</v>
      </c>
      <c r="B14" s="6">
        <v>633969</v>
      </c>
      <c r="C14" s="6">
        <v>849745</v>
      </c>
      <c r="D14" s="23">
        <v>982815</v>
      </c>
      <c r="E14" s="24">
        <v>0</v>
      </c>
      <c r="F14" s="6">
        <v>1750000</v>
      </c>
      <c r="G14" s="25">
        <v>1750000</v>
      </c>
      <c r="H14" s="26">
        <v>80000</v>
      </c>
      <c r="I14" s="24">
        <v>1750000</v>
      </c>
      <c r="J14" s="6">
        <v>1844500</v>
      </c>
      <c r="K14" s="25">
        <v>1944103</v>
      </c>
    </row>
    <row r="15" spans="1:11" ht="13.5">
      <c r="A15" s="22" t="s">
        <v>26</v>
      </c>
      <c r="B15" s="6">
        <v>0</v>
      </c>
      <c r="C15" s="6">
        <v>-1586081</v>
      </c>
      <c r="D15" s="23">
        <v>25570</v>
      </c>
      <c r="E15" s="24">
        <v>120000</v>
      </c>
      <c r="F15" s="6">
        <v>330206</v>
      </c>
      <c r="G15" s="25">
        <v>330206</v>
      </c>
      <c r="H15" s="26">
        <v>526646</v>
      </c>
      <c r="I15" s="24">
        <v>100000</v>
      </c>
      <c r="J15" s="6">
        <v>105400</v>
      </c>
      <c r="K15" s="25">
        <v>111092</v>
      </c>
    </row>
    <row r="16" spans="1:11" ht="13.5">
      <c r="A16" s="22" t="s">
        <v>21</v>
      </c>
      <c r="B16" s="6">
        <v>21472811</v>
      </c>
      <c r="C16" s="6">
        <v>755138</v>
      </c>
      <c r="D16" s="23">
        <v>1973040</v>
      </c>
      <c r="E16" s="24">
        <v>14000000</v>
      </c>
      <c r="F16" s="6">
        <v>30867866</v>
      </c>
      <c r="G16" s="25">
        <v>30867866</v>
      </c>
      <c r="H16" s="26">
        <v>22024967</v>
      </c>
      <c r="I16" s="24">
        <v>33539767</v>
      </c>
      <c r="J16" s="6">
        <v>35350914</v>
      </c>
      <c r="K16" s="25">
        <v>37259868</v>
      </c>
    </row>
    <row r="17" spans="1:11" ht="13.5">
      <c r="A17" s="22" t="s">
        <v>27</v>
      </c>
      <c r="B17" s="6">
        <v>118094426</v>
      </c>
      <c r="C17" s="6">
        <v>38752154</v>
      </c>
      <c r="D17" s="23">
        <v>10856859</v>
      </c>
      <c r="E17" s="24">
        <v>100333713</v>
      </c>
      <c r="F17" s="6">
        <v>90020113</v>
      </c>
      <c r="G17" s="25">
        <v>90020113</v>
      </c>
      <c r="H17" s="26">
        <v>91128159</v>
      </c>
      <c r="I17" s="24">
        <v>114699972</v>
      </c>
      <c r="J17" s="6">
        <v>120893771</v>
      </c>
      <c r="K17" s="25">
        <v>127422044</v>
      </c>
    </row>
    <row r="18" spans="1:11" ht="13.5">
      <c r="A18" s="33" t="s">
        <v>28</v>
      </c>
      <c r="B18" s="34">
        <f>SUM(B11:B17)</f>
        <v>226745524</v>
      </c>
      <c r="C18" s="35">
        <f aca="true" t="shared" si="1" ref="C18:K18">SUM(C11:C17)</f>
        <v>57542509</v>
      </c>
      <c r="D18" s="36">
        <f t="shared" si="1"/>
        <v>20000713</v>
      </c>
      <c r="E18" s="34">
        <f t="shared" si="1"/>
        <v>235059473</v>
      </c>
      <c r="F18" s="35">
        <f t="shared" si="1"/>
        <v>245895056</v>
      </c>
      <c r="G18" s="37">
        <f t="shared" si="1"/>
        <v>245895056</v>
      </c>
      <c r="H18" s="38">
        <f t="shared" si="1"/>
        <v>236763267</v>
      </c>
      <c r="I18" s="34">
        <f t="shared" si="1"/>
        <v>274190455</v>
      </c>
      <c r="J18" s="35">
        <f t="shared" si="1"/>
        <v>288996739</v>
      </c>
      <c r="K18" s="37">
        <f t="shared" si="1"/>
        <v>304602568</v>
      </c>
    </row>
    <row r="19" spans="1:11" ht="13.5">
      <c r="A19" s="33" t="s">
        <v>29</v>
      </c>
      <c r="B19" s="39">
        <f>+B10-B18</f>
        <v>-27961515</v>
      </c>
      <c r="C19" s="40">
        <f aca="true" t="shared" si="2" ref="C19:K19">+C10-C18</f>
        <v>-50013647</v>
      </c>
      <c r="D19" s="41">
        <f t="shared" si="2"/>
        <v>-18670852</v>
      </c>
      <c r="E19" s="39">
        <f t="shared" si="2"/>
        <v>10972302</v>
      </c>
      <c r="F19" s="40">
        <f t="shared" si="2"/>
        <v>2016646</v>
      </c>
      <c r="G19" s="42">
        <f t="shared" si="2"/>
        <v>2016646</v>
      </c>
      <c r="H19" s="43">
        <f t="shared" si="2"/>
        <v>-1957965</v>
      </c>
      <c r="I19" s="39">
        <f t="shared" si="2"/>
        <v>-15897455</v>
      </c>
      <c r="J19" s="40">
        <f t="shared" si="2"/>
        <v>-16755918</v>
      </c>
      <c r="K19" s="42">
        <f t="shared" si="2"/>
        <v>-17660740</v>
      </c>
    </row>
    <row r="20" spans="1:11" ht="25.5">
      <c r="A20" s="44" t="s">
        <v>30</v>
      </c>
      <c r="B20" s="45">
        <v>35689000</v>
      </c>
      <c r="C20" s="46">
        <v>1885151</v>
      </c>
      <c r="D20" s="47">
        <v>9737947</v>
      </c>
      <c r="E20" s="45">
        <v>37394000</v>
      </c>
      <c r="F20" s="46">
        <v>42394000</v>
      </c>
      <c r="G20" s="48">
        <v>42394000</v>
      </c>
      <c r="H20" s="49">
        <v>32548248</v>
      </c>
      <c r="I20" s="45">
        <v>60760000</v>
      </c>
      <c r="J20" s="46">
        <v>64041040</v>
      </c>
      <c r="K20" s="48">
        <v>67499256</v>
      </c>
    </row>
    <row r="21" spans="1:11" ht="63.75">
      <c r="A21" s="50" t="s">
        <v>131</v>
      </c>
      <c r="B21" s="51">
        <v>0</v>
      </c>
      <c r="C21" s="52">
        <v>0</v>
      </c>
      <c r="D21" s="53">
        <v>17059608</v>
      </c>
      <c r="E21" s="51">
        <v>0</v>
      </c>
      <c r="F21" s="52">
        <v>864000</v>
      </c>
      <c r="G21" s="54">
        <v>864000</v>
      </c>
      <c r="H21" s="55">
        <v>0</v>
      </c>
      <c r="I21" s="51">
        <v>0</v>
      </c>
      <c r="J21" s="52">
        <v>0</v>
      </c>
      <c r="K21" s="54">
        <v>0</v>
      </c>
    </row>
    <row r="22" spans="1:11" ht="25.5">
      <c r="A22" s="56" t="s">
        <v>132</v>
      </c>
      <c r="B22" s="57">
        <f>SUM(B19:B21)</f>
        <v>7727485</v>
      </c>
      <c r="C22" s="58">
        <f aca="true" t="shared" si="3" ref="C22:K22">SUM(C19:C21)</f>
        <v>-48128496</v>
      </c>
      <c r="D22" s="59">
        <f t="shared" si="3"/>
        <v>8126703</v>
      </c>
      <c r="E22" s="57">
        <f t="shared" si="3"/>
        <v>48366302</v>
      </c>
      <c r="F22" s="58">
        <f t="shared" si="3"/>
        <v>45274646</v>
      </c>
      <c r="G22" s="60">
        <f t="shared" si="3"/>
        <v>45274646</v>
      </c>
      <c r="H22" s="61">
        <f t="shared" si="3"/>
        <v>30590283</v>
      </c>
      <c r="I22" s="57">
        <f t="shared" si="3"/>
        <v>44862545</v>
      </c>
      <c r="J22" s="58">
        <f t="shared" si="3"/>
        <v>47285122</v>
      </c>
      <c r="K22" s="60">
        <f t="shared" si="3"/>
        <v>49838516</v>
      </c>
    </row>
    <row r="23" spans="1:11" ht="13.5">
      <c r="A23" s="50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62" t="s">
        <v>32</v>
      </c>
      <c r="B24" s="39">
        <f>SUM(B22:B23)</f>
        <v>7727485</v>
      </c>
      <c r="C24" s="40">
        <f aca="true" t="shared" si="4" ref="C24:K24">SUM(C22:C23)</f>
        <v>-48128496</v>
      </c>
      <c r="D24" s="41">
        <f t="shared" si="4"/>
        <v>8126703</v>
      </c>
      <c r="E24" s="39">
        <f t="shared" si="4"/>
        <v>48366302</v>
      </c>
      <c r="F24" s="40">
        <f t="shared" si="4"/>
        <v>45274646</v>
      </c>
      <c r="G24" s="42">
        <f t="shared" si="4"/>
        <v>45274646</v>
      </c>
      <c r="H24" s="43">
        <f t="shared" si="4"/>
        <v>30590283</v>
      </c>
      <c r="I24" s="39">
        <f t="shared" si="4"/>
        <v>44862545</v>
      </c>
      <c r="J24" s="40">
        <f t="shared" si="4"/>
        <v>47285122</v>
      </c>
      <c r="K24" s="42">
        <f t="shared" si="4"/>
        <v>49838516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64" t="s">
        <v>133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3.5">
      <c r="A27" s="33" t="s">
        <v>33</v>
      </c>
      <c r="B27" s="7">
        <v>58778307</v>
      </c>
      <c r="C27" s="7">
        <v>12995416</v>
      </c>
      <c r="D27" s="69">
        <v>11329350</v>
      </c>
      <c r="E27" s="70">
        <v>48899777</v>
      </c>
      <c r="F27" s="7">
        <v>44199988</v>
      </c>
      <c r="G27" s="71">
        <v>44199988</v>
      </c>
      <c r="H27" s="72">
        <v>28998688</v>
      </c>
      <c r="I27" s="70">
        <v>60626407</v>
      </c>
      <c r="J27" s="7">
        <v>63900233</v>
      </c>
      <c r="K27" s="71">
        <v>67350845</v>
      </c>
    </row>
    <row r="28" spans="1:11" ht="13.5">
      <c r="A28" s="73" t="s">
        <v>34</v>
      </c>
      <c r="B28" s="6">
        <v>55927159</v>
      </c>
      <c r="C28" s="6">
        <v>-22226068</v>
      </c>
      <c r="D28" s="23">
        <v>-13238337</v>
      </c>
      <c r="E28" s="24">
        <v>28910900</v>
      </c>
      <c r="F28" s="6">
        <v>31577327</v>
      </c>
      <c r="G28" s="25">
        <v>31577327</v>
      </c>
      <c r="H28" s="26">
        <v>0</v>
      </c>
      <c r="I28" s="24">
        <v>43887584</v>
      </c>
      <c r="J28" s="6">
        <v>46257514</v>
      </c>
      <c r="K28" s="25">
        <v>48755419</v>
      </c>
    </row>
    <row r="29" spans="1:11" ht="13.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3.5">
      <c r="A30" s="22" t="s">
        <v>35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36</v>
      </c>
      <c r="B31" s="6">
        <v>2851148</v>
      </c>
      <c r="C31" s="6">
        <v>-1760047</v>
      </c>
      <c r="D31" s="23">
        <v>-505764</v>
      </c>
      <c r="E31" s="24">
        <v>1416000</v>
      </c>
      <c r="F31" s="6">
        <v>1351346</v>
      </c>
      <c r="G31" s="25">
        <v>1351346</v>
      </c>
      <c r="H31" s="26">
        <v>0</v>
      </c>
      <c r="I31" s="24">
        <v>3678823</v>
      </c>
      <c r="J31" s="6">
        <v>3877479</v>
      </c>
      <c r="K31" s="25">
        <v>4086863</v>
      </c>
    </row>
    <row r="32" spans="1:11" ht="13.5">
      <c r="A32" s="33" t="s">
        <v>37</v>
      </c>
      <c r="B32" s="7">
        <f>SUM(B28:B31)</f>
        <v>58778307</v>
      </c>
      <c r="C32" s="7">
        <f aca="true" t="shared" si="5" ref="C32:K32">SUM(C28:C31)</f>
        <v>-23986115</v>
      </c>
      <c r="D32" s="69">
        <f t="shared" si="5"/>
        <v>-13744101</v>
      </c>
      <c r="E32" s="70">
        <f t="shared" si="5"/>
        <v>30326900</v>
      </c>
      <c r="F32" s="7">
        <f t="shared" si="5"/>
        <v>32928673</v>
      </c>
      <c r="G32" s="71">
        <f t="shared" si="5"/>
        <v>32928673</v>
      </c>
      <c r="H32" s="72">
        <f t="shared" si="5"/>
        <v>0</v>
      </c>
      <c r="I32" s="70">
        <f t="shared" si="5"/>
        <v>47566407</v>
      </c>
      <c r="J32" s="7">
        <f t="shared" si="5"/>
        <v>50134993</v>
      </c>
      <c r="K32" s="71">
        <f t="shared" si="5"/>
        <v>52842282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3.5">
      <c r="A34" s="64" t="s">
        <v>38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3.5">
      <c r="A35" s="22" t="s">
        <v>39</v>
      </c>
      <c r="B35" s="6">
        <v>96394041</v>
      </c>
      <c r="C35" s="6">
        <v>-14584076</v>
      </c>
      <c r="D35" s="23">
        <v>-24721906</v>
      </c>
      <c r="E35" s="24">
        <v>126271597</v>
      </c>
      <c r="F35" s="6">
        <v>72413098</v>
      </c>
      <c r="G35" s="25">
        <v>72413098</v>
      </c>
      <c r="H35" s="26">
        <v>23874564</v>
      </c>
      <c r="I35" s="24">
        <v>94811292</v>
      </c>
      <c r="J35" s="6">
        <v>99931101</v>
      </c>
      <c r="K35" s="25">
        <v>105327381</v>
      </c>
    </row>
    <row r="36" spans="1:11" ht="13.5">
      <c r="A36" s="22" t="s">
        <v>40</v>
      </c>
      <c r="B36" s="6">
        <v>236990026</v>
      </c>
      <c r="C36" s="6">
        <v>6244346</v>
      </c>
      <c r="D36" s="23">
        <v>18048417</v>
      </c>
      <c r="E36" s="24">
        <v>321536016</v>
      </c>
      <c r="F36" s="6">
        <v>265985415</v>
      </c>
      <c r="G36" s="25">
        <v>265985415</v>
      </c>
      <c r="H36" s="26">
        <v>14591512</v>
      </c>
      <c r="I36" s="24">
        <v>333664805</v>
      </c>
      <c r="J36" s="6">
        <v>351682705</v>
      </c>
      <c r="K36" s="25">
        <v>370673567</v>
      </c>
    </row>
    <row r="37" spans="1:11" ht="13.5">
      <c r="A37" s="22" t="s">
        <v>41</v>
      </c>
      <c r="B37" s="6">
        <v>27328752</v>
      </c>
      <c r="C37" s="6">
        <v>39123245</v>
      </c>
      <c r="D37" s="23">
        <v>-15687396</v>
      </c>
      <c r="E37" s="24">
        <v>69028444</v>
      </c>
      <c r="F37" s="6">
        <v>34112756</v>
      </c>
      <c r="G37" s="25">
        <v>34112756</v>
      </c>
      <c r="H37" s="26">
        <v>7875733</v>
      </c>
      <c r="I37" s="24">
        <v>68588599</v>
      </c>
      <c r="J37" s="6">
        <v>72292384</v>
      </c>
      <c r="K37" s="25">
        <v>76196171</v>
      </c>
    </row>
    <row r="38" spans="1:11" ht="13.5">
      <c r="A38" s="22" t="s">
        <v>42</v>
      </c>
      <c r="B38" s="6">
        <v>7135057</v>
      </c>
      <c r="C38" s="6">
        <v>702745</v>
      </c>
      <c r="D38" s="23">
        <v>819780</v>
      </c>
      <c r="E38" s="24">
        <v>16689281</v>
      </c>
      <c r="F38" s="6">
        <v>10000000</v>
      </c>
      <c r="G38" s="25">
        <v>10000000</v>
      </c>
      <c r="H38" s="26">
        <v>0</v>
      </c>
      <c r="I38" s="24">
        <v>1000000</v>
      </c>
      <c r="J38" s="6">
        <v>1054000</v>
      </c>
      <c r="K38" s="25">
        <v>1110916</v>
      </c>
    </row>
    <row r="39" spans="1:11" ht="13.5">
      <c r="A39" s="22" t="s">
        <v>43</v>
      </c>
      <c r="B39" s="6">
        <v>298920258</v>
      </c>
      <c r="C39" s="6">
        <v>-37224</v>
      </c>
      <c r="D39" s="23">
        <v>67424</v>
      </c>
      <c r="E39" s="24">
        <v>313723586</v>
      </c>
      <c r="F39" s="6">
        <v>249011111</v>
      </c>
      <c r="G39" s="25">
        <v>249011111</v>
      </c>
      <c r="H39" s="26">
        <v>60</v>
      </c>
      <c r="I39" s="24">
        <v>314024953</v>
      </c>
      <c r="J39" s="6">
        <v>330982300</v>
      </c>
      <c r="K39" s="25">
        <v>348855345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64" t="s">
        <v>44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3.5">
      <c r="A42" s="22" t="s">
        <v>45</v>
      </c>
      <c r="B42" s="6">
        <v>43201048</v>
      </c>
      <c r="C42" s="6">
        <v>0</v>
      </c>
      <c r="D42" s="23">
        <v>0</v>
      </c>
      <c r="E42" s="24">
        <v>0</v>
      </c>
      <c r="F42" s="6">
        <v>258593116</v>
      </c>
      <c r="G42" s="25">
        <v>258593116</v>
      </c>
      <c r="H42" s="26">
        <v>15346236</v>
      </c>
      <c r="I42" s="24">
        <v>98307476</v>
      </c>
      <c r="J42" s="6">
        <v>103616079</v>
      </c>
      <c r="K42" s="25">
        <v>109211348</v>
      </c>
    </row>
    <row r="43" spans="1:11" ht="13.5">
      <c r="A43" s="22" t="s">
        <v>46</v>
      </c>
      <c r="B43" s="6">
        <v>-59943463</v>
      </c>
      <c r="C43" s="6">
        <v>0</v>
      </c>
      <c r="D43" s="23">
        <v>0</v>
      </c>
      <c r="E43" s="24">
        <v>0</v>
      </c>
      <c r="F43" s="6">
        <v>0</v>
      </c>
      <c r="G43" s="25">
        <v>0</v>
      </c>
      <c r="H43" s="26">
        <v>0</v>
      </c>
      <c r="I43" s="24">
        <v>0</v>
      </c>
      <c r="J43" s="6">
        <v>0</v>
      </c>
      <c r="K43" s="25">
        <v>0</v>
      </c>
    </row>
    <row r="44" spans="1:11" ht="13.5">
      <c r="A44" s="22" t="s">
        <v>47</v>
      </c>
      <c r="B44" s="6">
        <v>-920250</v>
      </c>
      <c r="C44" s="6">
        <v>-368</v>
      </c>
      <c r="D44" s="23">
        <v>714486</v>
      </c>
      <c r="E44" s="24">
        <v>-714118</v>
      </c>
      <c r="F44" s="6">
        <v>648147</v>
      </c>
      <c r="G44" s="25">
        <v>648147</v>
      </c>
      <c r="H44" s="26">
        <v>-20130</v>
      </c>
      <c r="I44" s="24">
        <v>182853</v>
      </c>
      <c r="J44" s="6">
        <v>44874</v>
      </c>
      <c r="K44" s="25">
        <v>47297</v>
      </c>
    </row>
    <row r="45" spans="1:11" ht="13.5">
      <c r="A45" s="33" t="s">
        <v>48</v>
      </c>
      <c r="B45" s="7">
        <v>56964441</v>
      </c>
      <c r="C45" s="7">
        <v>-368</v>
      </c>
      <c r="D45" s="69">
        <v>714486</v>
      </c>
      <c r="E45" s="70">
        <v>37285882</v>
      </c>
      <c r="F45" s="7">
        <v>298540178</v>
      </c>
      <c r="G45" s="71">
        <v>298540178</v>
      </c>
      <c r="H45" s="72">
        <v>15346236</v>
      </c>
      <c r="I45" s="70">
        <v>137789244</v>
      </c>
      <c r="J45" s="7">
        <v>145082009</v>
      </c>
      <c r="K45" s="71">
        <v>152916438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64" t="s">
        <v>49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3.5">
      <c r="A48" s="22" t="s">
        <v>50</v>
      </c>
      <c r="B48" s="6">
        <v>56964441</v>
      </c>
      <c r="C48" s="6">
        <v>-21981196</v>
      </c>
      <c r="D48" s="23">
        <v>-20506090</v>
      </c>
      <c r="E48" s="24">
        <v>54444818</v>
      </c>
      <c r="F48" s="6">
        <v>39298916</v>
      </c>
      <c r="G48" s="25">
        <v>39298916</v>
      </c>
      <c r="H48" s="26">
        <v>-4777727</v>
      </c>
      <c r="I48" s="24">
        <v>38690391</v>
      </c>
      <c r="J48" s="6">
        <v>40779671</v>
      </c>
      <c r="K48" s="25">
        <v>42981774</v>
      </c>
    </row>
    <row r="49" spans="1:11" ht="13.5">
      <c r="A49" s="22" t="s">
        <v>51</v>
      </c>
      <c r="B49" s="6">
        <f>+B75</f>
        <v>-2831143.8851668537</v>
      </c>
      <c r="C49" s="6">
        <f aca="true" t="shared" si="6" ref="C49:K49">+C75</f>
        <v>16407466</v>
      </c>
      <c r="D49" s="23">
        <f t="shared" si="6"/>
        <v>-15977048</v>
      </c>
      <c r="E49" s="24">
        <f t="shared" si="6"/>
        <v>52339163</v>
      </c>
      <c r="F49" s="6">
        <f t="shared" si="6"/>
        <v>12272650.070794255</v>
      </c>
      <c r="G49" s="25">
        <f t="shared" si="6"/>
        <v>12272650.070794255</v>
      </c>
      <c r="H49" s="26">
        <f t="shared" si="6"/>
        <v>-10813892.805100035</v>
      </c>
      <c r="I49" s="24">
        <f t="shared" si="6"/>
        <v>11590435.454873793</v>
      </c>
      <c r="J49" s="6">
        <f t="shared" si="6"/>
        <v>12216319.855336688</v>
      </c>
      <c r="K49" s="25">
        <f t="shared" si="6"/>
        <v>12876000.483437546</v>
      </c>
    </row>
    <row r="50" spans="1:11" ht="13.5">
      <c r="A50" s="33" t="s">
        <v>52</v>
      </c>
      <c r="B50" s="7">
        <f>+B48-B49</f>
        <v>59795584.88516685</v>
      </c>
      <c r="C50" s="7">
        <f aca="true" t="shared" si="7" ref="C50:K50">+C48-C49</f>
        <v>-38388662</v>
      </c>
      <c r="D50" s="69">
        <f t="shared" si="7"/>
        <v>-4529042</v>
      </c>
      <c r="E50" s="70">
        <f t="shared" si="7"/>
        <v>2105655</v>
      </c>
      <c r="F50" s="7">
        <f t="shared" si="7"/>
        <v>27026265.929205745</v>
      </c>
      <c r="G50" s="71">
        <f t="shared" si="7"/>
        <v>27026265.929205745</v>
      </c>
      <c r="H50" s="72">
        <f t="shared" si="7"/>
        <v>6036165.805100035</v>
      </c>
      <c r="I50" s="70">
        <f t="shared" si="7"/>
        <v>27099955.545126207</v>
      </c>
      <c r="J50" s="7">
        <f t="shared" si="7"/>
        <v>28563351.14466331</v>
      </c>
      <c r="K50" s="71">
        <f t="shared" si="7"/>
        <v>30105773.516562454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3.5">
      <c r="A52" s="64" t="s">
        <v>53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54</v>
      </c>
      <c r="B53" s="6">
        <v>307296122</v>
      </c>
      <c r="C53" s="6">
        <v>12273479</v>
      </c>
      <c r="D53" s="23">
        <v>52090296</v>
      </c>
      <c r="E53" s="24">
        <v>-3601605</v>
      </c>
      <c r="F53" s="6">
        <v>230725428</v>
      </c>
      <c r="G53" s="25">
        <v>230725428</v>
      </c>
      <c r="H53" s="26">
        <v>-8902192</v>
      </c>
      <c r="I53" s="24">
        <v>287077221</v>
      </c>
      <c r="J53" s="6">
        <v>302579391</v>
      </c>
      <c r="K53" s="25">
        <v>318918675</v>
      </c>
    </row>
    <row r="54" spans="1:11" ht="13.5">
      <c r="A54" s="22" t="s">
        <v>55</v>
      </c>
      <c r="B54" s="6">
        <v>16237651</v>
      </c>
      <c r="C54" s="6">
        <v>0</v>
      </c>
      <c r="D54" s="23">
        <v>-3393492</v>
      </c>
      <c r="E54" s="24">
        <v>18000000</v>
      </c>
      <c r="F54" s="6">
        <v>17739423</v>
      </c>
      <c r="G54" s="25">
        <v>17739423</v>
      </c>
      <c r="H54" s="26">
        <v>14968685</v>
      </c>
      <c r="I54" s="24">
        <v>15732536</v>
      </c>
      <c r="J54" s="6">
        <v>16582094</v>
      </c>
      <c r="K54" s="25">
        <v>17477527</v>
      </c>
    </row>
    <row r="55" spans="1:11" ht="13.5">
      <c r="A55" s="22" t="s">
        <v>56</v>
      </c>
      <c r="B55" s="6">
        <v>0</v>
      </c>
      <c r="C55" s="6">
        <v>47239633</v>
      </c>
      <c r="D55" s="23">
        <v>23954647</v>
      </c>
      <c r="E55" s="24">
        <v>8902000</v>
      </c>
      <c r="F55" s="6">
        <v>10449613</v>
      </c>
      <c r="G55" s="25">
        <v>10449613</v>
      </c>
      <c r="H55" s="26">
        <v>1441707</v>
      </c>
      <c r="I55" s="24">
        <v>8587584</v>
      </c>
      <c r="J55" s="6">
        <v>9051314</v>
      </c>
      <c r="K55" s="25">
        <v>9540084</v>
      </c>
    </row>
    <row r="56" spans="1:11" ht="13.5">
      <c r="A56" s="22" t="s">
        <v>57</v>
      </c>
      <c r="B56" s="6">
        <v>0</v>
      </c>
      <c r="C56" s="6">
        <v>2501163</v>
      </c>
      <c r="D56" s="23">
        <v>-1459509</v>
      </c>
      <c r="E56" s="24">
        <v>9153101</v>
      </c>
      <c r="F56" s="6">
        <v>3266749</v>
      </c>
      <c r="G56" s="25">
        <v>3266749</v>
      </c>
      <c r="H56" s="26">
        <v>4166255</v>
      </c>
      <c r="I56" s="24">
        <v>11826239</v>
      </c>
      <c r="J56" s="6">
        <v>12464856</v>
      </c>
      <c r="K56" s="25">
        <v>13137959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3.5">
      <c r="A58" s="64" t="s">
        <v>58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3.5">
      <c r="A59" s="90" t="s">
        <v>59</v>
      </c>
      <c r="B59" s="6">
        <v>0</v>
      </c>
      <c r="C59" s="6">
        <v>0</v>
      </c>
      <c r="D59" s="23">
        <v>0</v>
      </c>
      <c r="E59" s="24">
        <v>0</v>
      </c>
      <c r="F59" s="6">
        <v>0</v>
      </c>
      <c r="G59" s="25">
        <v>0</v>
      </c>
      <c r="H59" s="26">
        <v>0</v>
      </c>
      <c r="I59" s="24">
        <v>0</v>
      </c>
      <c r="J59" s="6">
        <v>0</v>
      </c>
      <c r="K59" s="25">
        <v>0</v>
      </c>
    </row>
    <row r="60" spans="1:11" ht="13.5">
      <c r="A60" s="90" t="s">
        <v>60</v>
      </c>
      <c r="B60" s="6">
        <v>0</v>
      </c>
      <c r="C60" s="6">
        <v>0</v>
      </c>
      <c r="D60" s="23">
        <v>0</v>
      </c>
      <c r="E60" s="24">
        <v>0</v>
      </c>
      <c r="F60" s="6">
        <v>0</v>
      </c>
      <c r="G60" s="25">
        <v>0</v>
      </c>
      <c r="H60" s="26">
        <v>0</v>
      </c>
      <c r="I60" s="24">
        <v>0</v>
      </c>
      <c r="J60" s="6">
        <v>0</v>
      </c>
      <c r="K60" s="25">
        <v>0</v>
      </c>
    </row>
    <row r="61" spans="1:11" ht="13.5">
      <c r="A61" s="91" t="s">
        <v>61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3.5">
      <c r="A62" s="96" t="s">
        <v>62</v>
      </c>
      <c r="B62" s="97">
        <v>0</v>
      </c>
      <c r="C62" s="98">
        <v>0</v>
      </c>
      <c r="D62" s="99">
        <v>0</v>
      </c>
      <c r="E62" s="97">
        <v>0</v>
      </c>
      <c r="F62" s="98">
        <v>0</v>
      </c>
      <c r="G62" s="99">
        <v>0</v>
      </c>
      <c r="H62" s="100">
        <v>0</v>
      </c>
      <c r="I62" s="97">
        <v>0</v>
      </c>
      <c r="J62" s="98">
        <v>0</v>
      </c>
      <c r="K62" s="99">
        <v>0</v>
      </c>
    </row>
    <row r="63" spans="1:11" ht="13.5">
      <c r="A63" s="96" t="s">
        <v>63</v>
      </c>
      <c r="B63" s="97">
        <v>0</v>
      </c>
      <c r="C63" s="98">
        <v>0</v>
      </c>
      <c r="D63" s="99">
        <v>0</v>
      </c>
      <c r="E63" s="97">
        <v>0</v>
      </c>
      <c r="F63" s="98">
        <v>0</v>
      </c>
      <c r="G63" s="99">
        <v>0</v>
      </c>
      <c r="H63" s="100">
        <v>0</v>
      </c>
      <c r="I63" s="97">
        <v>0</v>
      </c>
      <c r="J63" s="98">
        <v>0</v>
      </c>
      <c r="K63" s="99">
        <v>0</v>
      </c>
    </row>
    <row r="64" spans="1:11" ht="13.5">
      <c r="A64" s="96" t="s">
        <v>64</v>
      </c>
      <c r="B64" s="97">
        <v>0</v>
      </c>
      <c r="C64" s="98">
        <v>0</v>
      </c>
      <c r="D64" s="99">
        <v>0</v>
      </c>
      <c r="E64" s="97">
        <v>0</v>
      </c>
      <c r="F64" s="98">
        <v>0</v>
      </c>
      <c r="G64" s="99">
        <v>0</v>
      </c>
      <c r="H64" s="100">
        <v>0</v>
      </c>
      <c r="I64" s="97">
        <v>0</v>
      </c>
      <c r="J64" s="98">
        <v>0</v>
      </c>
      <c r="K64" s="99">
        <v>0</v>
      </c>
    </row>
    <row r="65" spans="1:11" ht="13.5">
      <c r="A65" s="96" t="s">
        <v>65</v>
      </c>
      <c r="B65" s="97">
        <v>0</v>
      </c>
      <c r="C65" s="98">
        <v>0</v>
      </c>
      <c r="D65" s="99">
        <v>0</v>
      </c>
      <c r="E65" s="97">
        <v>0</v>
      </c>
      <c r="F65" s="98">
        <v>0</v>
      </c>
      <c r="G65" s="99">
        <v>0</v>
      </c>
      <c r="H65" s="100">
        <v>0</v>
      </c>
      <c r="I65" s="97">
        <v>0</v>
      </c>
      <c r="J65" s="98">
        <v>0</v>
      </c>
      <c r="K65" s="99">
        <v>0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3.5">
      <c r="A67" s="105"/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3.5">
      <c r="A68" s="107"/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3.5">
      <c r="A69" s="108"/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3.5" hidden="1">
      <c r="A70" s="4" t="s">
        <v>134</v>
      </c>
      <c r="B70" s="5">
        <f>IF(ISERROR(B71/B72),0,(B71/B72))</f>
        <v>0.7452497079647487</v>
      </c>
      <c r="C70" s="5">
        <f aca="true" t="shared" si="8" ref="C70:K70">IF(ISERROR(C71/C72),0,(C71/C72))</f>
        <v>0</v>
      </c>
      <c r="D70" s="5">
        <f t="shared" si="8"/>
        <v>0</v>
      </c>
      <c r="E70" s="5">
        <f t="shared" si="8"/>
        <v>0</v>
      </c>
      <c r="F70" s="5">
        <f t="shared" si="8"/>
        <v>0.6369540678735699</v>
      </c>
      <c r="G70" s="5">
        <f t="shared" si="8"/>
        <v>0.6369540678735699</v>
      </c>
      <c r="H70" s="5">
        <f t="shared" si="8"/>
        <v>0.15136729572863947</v>
      </c>
      <c r="I70" s="5">
        <f t="shared" si="8"/>
        <v>0.6015442008874057</v>
      </c>
      <c r="J70" s="5">
        <f t="shared" si="8"/>
        <v>0.6015441916562847</v>
      </c>
      <c r="K70" s="5">
        <f t="shared" si="8"/>
        <v>0.6015441876532288</v>
      </c>
    </row>
    <row r="71" spans="1:11" ht="12.75" hidden="1">
      <c r="A71" s="2" t="s">
        <v>135</v>
      </c>
      <c r="B71" s="2">
        <f>+B83</f>
        <v>25503858</v>
      </c>
      <c r="C71" s="2">
        <f aca="true" t="shared" si="9" ref="C71:K71">+C83</f>
        <v>0</v>
      </c>
      <c r="D71" s="2">
        <f t="shared" si="9"/>
        <v>0</v>
      </c>
      <c r="E71" s="2">
        <f t="shared" si="9"/>
        <v>0</v>
      </c>
      <c r="F71" s="2">
        <f t="shared" si="9"/>
        <v>22923003</v>
      </c>
      <c r="G71" s="2">
        <f t="shared" si="9"/>
        <v>22923003</v>
      </c>
      <c r="H71" s="2">
        <f t="shared" si="9"/>
        <v>5078077</v>
      </c>
      <c r="I71" s="2">
        <f t="shared" si="9"/>
        <v>22045363</v>
      </c>
      <c r="J71" s="2">
        <f t="shared" si="9"/>
        <v>23235812</v>
      </c>
      <c r="K71" s="2">
        <f t="shared" si="9"/>
        <v>24490547</v>
      </c>
    </row>
    <row r="72" spans="1:11" ht="12.75" hidden="1">
      <c r="A72" s="2" t="s">
        <v>136</v>
      </c>
      <c r="B72" s="2">
        <f>+B77</f>
        <v>34221896</v>
      </c>
      <c r="C72" s="2">
        <f aca="true" t="shared" si="10" ref="C72:K72">+C77</f>
        <v>1806872</v>
      </c>
      <c r="D72" s="2">
        <f t="shared" si="10"/>
        <v>-1790707</v>
      </c>
      <c r="E72" s="2">
        <f t="shared" si="10"/>
        <v>37403773</v>
      </c>
      <c r="F72" s="2">
        <f t="shared" si="10"/>
        <v>35988471</v>
      </c>
      <c r="G72" s="2">
        <f t="shared" si="10"/>
        <v>35988471</v>
      </c>
      <c r="H72" s="2">
        <f t="shared" si="10"/>
        <v>33548046</v>
      </c>
      <c r="I72" s="2">
        <f t="shared" si="10"/>
        <v>36647952</v>
      </c>
      <c r="J72" s="2">
        <f t="shared" si="10"/>
        <v>38626941</v>
      </c>
      <c r="K72" s="2">
        <f t="shared" si="10"/>
        <v>40712798</v>
      </c>
    </row>
    <row r="73" spans="1:11" ht="12.75" hidden="1">
      <c r="A73" s="2" t="s">
        <v>137</v>
      </c>
      <c r="B73" s="2">
        <f>+B74</f>
        <v>-43238477.83333332</v>
      </c>
      <c r="C73" s="2">
        <f aca="true" t="shared" si="11" ref="C73:K73">+(C78+C80+C81+C82)-(B78+B80+B81+B82)</f>
        <v>-32032480</v>
      </c>
      <c r="D73" s="2">
        <f t="shared" si="11"/>
        <v>-11612936</v>
      </c>
      <c r="E73" s="2">
        <f t="shared" si="11"/>
        <v>76042595</v>
      </c>
      <c r="F73" s="2">
        <f>+(F78+F80+F81+F82)-(D78+D80+D81+D82)</f>
        <v>37329998</v>
      </c>
      <c r="G73" s="2">
        <f>+(G78+G80+G81+G82)-(D78+D80+D81+D82)</f>
        <v>37329998</v>
      </c>
      <c r="H73" s="2">
        <f>+(H78+H80+H81+H82)-(D78+D80+D81+D82)</f>
        <v>32868107</v>
      </c>
      <c r="I73" s="2">
        <f>+(I78+I80+I81+I82)-(E78+E80+E81+E82)</f>
        <v>-15705878</v>
      </c>
      <c r="J73" s="2">
        <f t="shared" si="11"/>
        <v>3030529</v>
      </c>
      <c r="K73" s="2">
        <f t="shared" si="11"/>
        <v>3194177</v>
      </c>
    </row>
    <row r="74" spans="1:11" ht="12.75" hidden="1">
      <c r="A74" s="2" t="s">
        <v>138</v>
      </c>
      <c r="B74" s="2">
        <f>+TREND(C74:E74)</f>
        <v>-43238477.83333332</v>
      </c>
      <c r="C74" s="2">
        <f>+C73</f>
        <v>-32032480</v>
      </c>
      <c r="D74" s="2">
        <f aca="true" t="shared" si="12" ref="D74:K74">+D73</f>
        <v>-11612936</v>
      </c>
      <c r="E74" s="2">
        <f t="shared" si="12"/>
        <v>76042595</v>
      </c>
      <c r="F74" s="2">
        <f t="shared" si="12"/>
        <v>37329998</v>
      </c>
      <c r="G74" s="2">
        <f t="shared" si="12"/>
        <v>37329998</v>
      </c>
      <c r="H74" s="2">
        <f t="shared" si="12"/>
        <v>32868107</v>
      </c>
      <c r="I74" s="2">
        <f t="shared" si="12"/>
        <v>-15705878</v>
      </c>
      <c r="J74" s="2">
        <f t="shared" si="12"/>
        <v>3030529</v>
      </c>
      <c r="K74" s="2">
        <f t="shared" si="12"/>
        <v>3194177</v>
      </c>
    </row>
    <row r="75" spans="1:11" ht="12.75" hidden="1">
      <c r="A75" s="2" t="s">
        <v>139</v>
      </c>
      <c r="B75" s="2">
        <f>+B84-(((B80+B81+B78)*B70)-B79)</f>
        <v>-2831143.8851668537</v>
      </c>
      <c r="C75" s="2">
        <f aca="true" t="shared" si="13" ref="C75:K75">+C84-(((C80+C81+C78)*C70)-C79)</f>
        <v>16407466</v>
      </c>
      <c r="D75" s="2">
        <f t="shared" si="13"/>
        <v>-15977048</v>
      </c>
      <c r="E75" s="2">
        <f t="shared" si="13"/>
        <v>52339163</v>
      </c>
      <c r="F75" s="2">
        <f t="shared" si="13"/>
        <v>12272650.070794255</v>
      </c>
      <c r="G75" s="2">
        <f t="shared" si="13"/>
        <v>12272650.070794255</v>
      </c>
      <c r="H75" s="2">
        <f t="shared" si="13"/>
        <v>-10813892.805100035</v>
      </c>
      <c r="I75" s="2">
        <f t="shared" si="13"/>
        <v>11590435.454873793</v>
      </c>
      <c r="J75" s="2">
        <f t="shared" si="13"/>
        <v>12216319.855336688</v>
      </c>
      <c r="K75" s="2">
        <f t="shared" si="13"/>
        <v>12876000.483437546</v>
      </c>
    </row>
    <row r="76" spans="1:11" ht="12.75" hidden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2.75" hidden="1">
      <c r="A77" s="1" t="s">
        <v>66</v>
      </c>
      <c r="B77" s="3">
        <v>34221896</v>
      </c>
      <c r="C77" s="3">
        <v>1806872</v>
      </c>
      <c r="D77" s="3">
        <v>-1790707</v>
      </c>
      <c r="E77" s="3">
        <v>37403773</v>
      </c>
      <c r="F77" s="3">
        <v>35988471</v>
      </c>
      <c r="G77" s="3">
        <v>35988471</v>
      </c>
      <c r="H77" s="3">
        <v>33548046</v>
      </c>
      <c r="I77" s="3">
        <v>36647952</v>
      </c>
      <c r="J77" s="3">
        <v>38626941</v>
      </c>
      <c r="K77" s="3">
        <v>40712798</v>
      </c>
    </row>
    <row r="78" spans="1:11" ht="12.75" hidden="1">
      <c r="A78" s="1" t="s">
        <v>67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2.75" hidden="1">
      <c r="A79" s="1" t="s">
        <v>68</v>
      </c>
      <c r="B79" s="3">
        <v>26553754</v>
      </c>
      <c r="C79" s="3">
        <v>16407466</v>
      </c>
      <c r="D79" s="3">
        <v>-15977048</v>
      </c>
      <c r="E79" s="3">
        <v>52339163</v>
      </c>
      <c r="F79" s="3">
        <v>33364863</v>
      </c>
      <c r="G79" s="3">
        <v>33364863</v>
      </c>
      <c r="H79" s="3">
        <v>-6476873</v>
      </c>
      <c r="I79" s="3">
        <v>45349638</v>
      </c>
      <c r="J79" s="3">
        <v>47798519</v>
      </c>
      <c r="K79" s="3">
        <v>50379638</v>
      </c>
    </row>
    <row r="80" spans="1:11" ht="12.75" hidden="1">
      <c r="A80" s="1" t="s">
        <v>69</v>
      </c>
      <c r="B80" s="3">
        <v>39429600</v>
      </c>
      <c r="C80" s="3">
        <v>1054450</v>
      </c>
      <c r="D80" s="3">
        <v>-532777</v>
      </c>
      <c r="E80" s="3">
        <v>70978643</v>
      </c>
      <c r="F80" s="3">
        <v>33114182</v>
      </c>
      <c r="G80" s="3">
        <v>33114182</v>
      </c>
      <c r="H80" s="3">
        <v>19726952</v>
      </c>
      <c r="I80" s="3">
        <v>56120901</v>
      </c>
      <c r="J80" s="3">
        <v>59151430</v>
      </c>
      <c r="K80" s="3">
        <v>62345607</v>
      </c>
    </row>
    <row r="81" spans="1:11" ht="12.75" hidden="1">
      <c r="A81" s="1" t="s">
        <v>70</v>
      </c>
      <c r="B81" s="3">
        <v>0</v>
      </c>
      <c r="C81" s="3">
        <v>6342670</v>
      </c>
      <c r="D81" s="3">
        <v>-3683039</v>
      </c>
      <c r="E81" s="3">
        <v>848136</v>
      </c>
      <c r="F81" s="3">
        <v>0</v>
      </c>
      <c r="G81" s="3">
        <v>0</v>
      </c>
      <c r="H81" s="3">
        <v>8925339</v>
      </c>
      <c r="I81" s="3">
        <v>0</v>
      </c>
      <c r="J81" s="3">
        <v>0</v>
      </c>
      <c r="K81" s="3">
        <v>0</v>
      </c>
    </row>
    <row r="82" spans="1:11" ht="12.75" hidden="1">
      <c r="A82" s="1" t="s">
        <v>71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2.75" hidden="1">
      <c r="A83" s="1" t="s">
        <v>72</v>
      </c>
      <c r="B83" s="3">
        <v>25503858</v>
      </c>
      <c r="C83" s="3">
        <v>0</v>
      </c>
      <c r="D83" s="3">
        <v>0</v>
      </c>
      <c r="E83" s="3">
        <v>0</v>
      </c>
      <c r="F83" s="3">
        <v>22923003</v>
      </c>
      <c r="G83" s="3">
        <v>22923003</v>
      </c>
      <c r="H83" s="3">
        <v>5078077</v>
      </c>
      <c r="I83" s="3">
        <v>22045363</v>
      </c>
      <c r="J83" s="3">
        <v>23235812</v>
      </c>
      <c r="K83" s="3">
        <v>24490547</v>
      </c>
    </row>
    <row r="84" spans="1:11" ht="12.75" hidden="1">
      <c r="A84" s="1" t="s">
        <v>73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</row>
    <row r="85" spans="1:11" ht="12.75" hidden="1">
      <c r="A85" s="1" t="s">
        <v>74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" customHeight="1">
      <c r="A1" s="109" t="s">
        <v>109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9</v>
      </c>
      <c r="D3" s="15" t="s">
        <v>9</v>
      </c>
      <c r="E3" s="13" t="s">
        <v>10</v>
      </c>
      <c r="F3" s="14" t="s">
        <v>11</v>
      </c>
      <c r="G3" s="15" t="s">
        <v>12</v>
      </c>
      <c r="H3" s="16" t="s">
        <v>13</v>
      </c>
      <c r="I3" s="13" t="s">
        <v>14</v>
      </c>
      <c r="J3" s="14" t="s">
        <v>15</v>
      </c>
      <c r="K3" s="15" t="s">
        <v>16</v>
      </c>
    </row>
    <row r="4" spans="1:11" ht="13.5">
      <c r="A4" s="17" t="s">
        <v>17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18</v>
      </c>
      <c r="B5" s="6">
        <v>31196046</v>
      </c>
      <c r="C5" s="6">
        <v>29535170</v>
      </c>
      <c r="D5" s="23">
        <v>34243129</v>
      </c>
      <c r="E5" s="24">
        <v>64420419</v>
      </c>
      <c r="F5" s="6">
        <v>27648149</v>
      </c>
      <c r="G5" s="25">
        <v>27648149</v>
      </c>
      <c r="H5" s="26">
        <v>40654586</v>
      </c>
      <c r="I5" s="24">
        <v>34673347</v>
      </c>
      <c r="J5" s="6">
        <v>36178578</v>
      </c>
      <c r="K5" s="25">
        <v>37939699</v>
      </c>
    </row>
    <row r="6" spans="1:11" ht="13.5">
      <c r="A6" s="22" t="s">
        <v>19</v>
      </c>
      <c r="B6" s="6">
        <v>4012335</v>
      </c>
      <c r="C6" s="6">
        <v>4110516</v>
      </c>
      <c r="D6" s="23">
        <v>4605319</v>
      </c>
      <c r="E6" s="24">
        <v>15990534</v>
      </c>
      <c r="F6" s="6">
        <v>6456558</v>
      </c>
      <c r="G6" s="25">
        <v>6456558</v>
      </c>
      <c r="H6" s="26">
        <v>7037038</v>
      </c>
      <c r="I6" s="24">
        <v>9032298</v>
      </c>
      <c r="J6" s="6">
        <v>9393590</v>
      </c>
      <c r="K6" s="25">
        <v>9816301</v>
      </c>
    </row>
    <row r="7" spans="1:11" ht="13.5">
      <c r="A7" s="22" t="s">
        <v>20</v>
      </c>
      <c r="B7" s="6">
        <v>2014252</v>
      </c>
      <c r="C7" s="6">
        <v>1641338</v>
      </c>
      <c r="D7" s="23">
        <v>1065479</v>
      </c>
      <c r="E7" s="24">
        <v>3000000</v>
      </c>
      <c r="F7" s="6">
        <v>1500000</v>
      </c>
      <c r="G7" s="25">
        <v>1500000</v>
      </c>
      <c r="H7" s="26">
        <v>1301461</v>
      </c>
      <c r="I7" s="24">
        <v>3000000</v>
      </c>
      <c r="J7" s="6">
        <v>3500000</v>
      </c>
      <c r="K7" s="25">
        <v>4000000</v>
      </c>
    </row>
    <row r="8" spans="1:11" ht="13.5">
      <c r="A8" s="22" t="s">
        <v>21</v>
      </c>
      <c r="B8" s="6">
        <v>131986324</v>
      </c>
      <c r="C8" s="6">
        <v>149456204</v>
      </c>
      <c r="D8" s="23">
        <v>158862566</v>
      </c>
      <c r="E8" s="24">
        <v>175222500</v>
      </c>
      <c r="F8" s="6">
        <v>174968500</v>
      </c>
      <c r="G8" s="25">
        <v>174968500</v>
      </c>
      <c r="H8" s="26">
        <v>192499718</v>
      </c>
      <c r="I8" s="24">
        <v>188332850</v>
      </c>
      <c r="J8" s="6">
        <v>203269300</v>
      </c>
      <c r="K8" s="25">
        <v>217478400</v>
      </c>
    </row>
    <row r="9" spans="1:11" ht="13.5">
      <c r="A9" s="22" t="s">
        <v>22</v>
      </c>
      <c r="B9" s="6">
        <v>15254742</v>
      </c>
      <c r="C9" s="6">
        <v>12886213</v>
      </c>
      <c r="D9" s="23">
        <v>16011118</v>
      </c>
      <c r="E9" s="24">
        <v>14411868</v>
      </c>
      <c r="F9" s="6">
        <v>15235058</v>
      </c>
      <c r="G9" s="25">
        <v>15235058</v>
      </c>
      <c r="H9" s="26">
        <v>8435952</v>
      </c>
      <c r="I9" s="24">
        <v>17013060</v>
      </c>
      <c r="J9" s="6">
        <v>17755809</v>
      </c>
      <c r="K9" s="25">
        <v>18648890</v>
      </c>
    </row>
    <row r="10" spans="1:11" ht="25.5">
      <c r="A10" s="27" t="s">
        <v>129</v>
      </c>
      <c r="B10" s="28">
        <f>SUM(B5:B9)</f>
        <v>184463699</v>
      </c>
      <c r="C10" s="29">
        <f aca="true" t="shared" si="0" ref="C10:K10">SUM(C5:C9)</f>
        <v>197629441</v>
      </c>
      <c r="D10" s="30">
        <f t="shared" si="0"/>
        <v>214787611</v>
      </c>
      <c r="E10" s="28">
        <f t="shared" si="0"/>
        <v>273045321</v>
      </c>
      <c r="F10" s="29">
        <f t="shared" si="0"/>
        <v>225808265</v>
      </c>
      <c r="G10" s="31">
        <f t="shared" si="0"/>
        <v>225808265</v>
      </c>
      <c r="H10" s="32">
        <f t="shared" si="0"/>
        <v>249928755</v>
      </c>
      <c r="I10" s="28">
        <f t="shared" si="0"/>
        <v>252051555</v>
      </c>
      <c r="J10" s="29">
        <f t="shared" si="0"/>
        <v>270097277</v>
      </c>
      <c r="K10" s="31">
        <f t="shared" si="0"/>
        <v>287883290</v>
      </c>
    </row>
    <row r="11" spans="1:11" ht="13.5">
      <c r="A11" s="22" t="s">
        <v>23</v>
      </c>
      <c r="B11" s="6">
        <v>55096432</v>
      </c>
      <c r="C11" s="6">
        <v>66467893</v>
      </c>
      <c r="D11" s="23">
        <v>78707244</v>
      </c>
      <c r="E11" s="24">
        <v>94675484</v>
      </c>
      <c r="F11" s="6">
        <v>88701619</v>
      </c>
      <c r="G11" s="25">
        <v>88701619</v>
      </c>
      <c r="H11" s="26">
        <v>57121363</v>
      </c>
      <c r="I11" s="24">
        <v>94324164</v>
      </c>
      <c r="J11" s="6">
        <v>100455121</v>
      </c>
      <c r="K11" s="25">
        <v>107235844</v>
      </c>
    </row>
    <row r="12" spans="1:11" ht="13.5">
      <c r="A12" s="22" t="s">
        <v>24</v>
      </c>
      <c r="B12" s="6">
        <v>12442364</v>
      </c>
      <c r="C12" s="6">
        <v>19316051</v>
      </c>
      <c r="D12" s="23">
        <v>17949277</v>
      </c>
      <c r="E12" s="24">
        <v>15971319</v>
      </c>
      <c r="F12" s="6">
        <v>15981130</v>
      </c>
      <c r="G12" s="25">
        <v>15981130</v>
      </c>
      <c r="H12" s="26">
        <v>13325785</v>
      </c>
      <c r="I12" s="24">
        <v>16029808</v>
      </c>
      <c r="J12" s="6">
        <v>17232044</v>
      </c>
      <c r="K12" s="25">
        <v>18524448</v>
      </c>
    </row>
    <row r="13" spans="1:11" ht="13.5">
      <c r="A13" s="22" t="s">
        <v>130</v>
      </c>
      <c r="B13" s="6">
        <v>27239725</v>
      </c>
      <c r="C13" s="6">
        <v>28782156</v>
      </c>
      <c r="D13" s="23">
        <v>29201746</v>
      </c>
      <c r="E13" s="24">
        <v>30000000</v>
      </c>
      <c r="F13" s="6">
        <v>30000000</v>
      </c>
      <c r="G13" s="25">
        <v>30000000</v>
      </c>
      <c r="H13" s="26">
        <v>22672186</v>
      </c>
      <c r="I13" s="24">
        <v>31000000</v>
      </c>
      <c r="J13" s="6">
        <v>32937500</v>
      </c>
      <c r="K13" s="25">
        <v>35078438</v>
      </c>
    </row>
    <row r="14" spans="1:11" ht="13.5">
      <c r="A14" s="22" t="s">
        <v>25</v>
      </c>
      <c r="B14" s="6">
        <v>2456674</v>
      </c>
      <c r="C14" s="6">
        <v>1922704</v>
      </c>
      <c r="D14" s="23">
        <v>2487458</v>
      </c>
      <c r="E14" s="24">
        <v>1927439</v>
      </c>
      <c r="F14" s="6">
        <v>2527439</v>
      </c>
      <c r="G14" s="25">
        <v>2527439</v>
      </c>
      <c r="H14" s="26">
        <v>2006325</v>
      </c>
      <c r="I14" s="24">
        <v>2184388</v>
      </c>
      <c r="J14" s="6">
        <v>2320912</v>
      </c>
      <c r="K14" s="25">
        <v>2471772</v>
      </c>
    </row>
    <row r="15" spans="1:11" ht="13.5">
      <c r="A15" s="22" t="s">
        <v>26</v>
      </c>
      <c r="B15" s="6">
        <v>4524632</v>
      </c>
      <c r="C15" s="6">
        <v>3685072</v>
      </c>
      <c r="D15" s="23">
        <v>7641941</v>
      </c>
      <c r="E15" s="24">
        <v>7990000</v>
      </c>
      <c r="F15" s="6">
        <v>14988480</v>
      </c>
      <c r="G15" s="25">
        <v>14988480</v>
      </c>
      <c r="H15" s="26">
        <v>4203099</v>
      </c>
      <c r="I15" s="24">
        <v>13634000</v>
      </c>
      <c r="J15" s="6">
        <v>13495500</v>
      </c>
      <c r="K15" s="25">
        <v>14335563</v>
      </c>
    </row>
    <row r="16" spans="1:11" ht="13.5">
      <c r="A16" s="22" t="s">
        <v>21</v>
      </c>
      <c r="B16" s="6">
        <v>0</v>
      </c>
      <c r="C16" s="6">
        <v>0</v>
      </c>
      <c r="D16" s="23">
        <v>0</v>
      </c>
      <c r="E16" s="24">
        <v>0</v>
      </c>
      <c r="F16" s="6">
        <v>0</v>
      </c>
      <c r="G16" s="25">
        <v>0</v>
      </c>
      <c r="H16" s="26">
        <v>0</v>
      </c>
      <c r="I16" s="24">
        <v>0</v>
      </c>
      <c r="J16" s="6">
        <v>0</v>
      </c>
      <c r="K16" s="25">
        <v>0</v>
      </c>
    </row>
    <row r="17" spans="1:11" ht="13.5">
      <c r="A17" s="22" t="s">
        <v>27</v>
      </c>
      <c r="B17" s="6">
        <v>101711219</v>
      </c>
      <c r="C17" s="6">
        <v>107852684</v>
      </c>
      <c r="D17" s="23">
        <v>111396561</v>
      </c>
      <c r="E17" s="24">
        <v>97757100</v>
      </c>
      <c r="F17" s="6">
        <v>87490570</v>
      </c>
      <c r="G17" s="25">
        <v>87490570</v>
      </c>
      <c r="H17" s="26">
        <v>63513963</v>
      </c>
      <c r="I17" s="24">
        <v>114032626</v>
      </c>
      <c r="J17" s="6">
        <v>121386751</v>
      </c>
      <c r="K17" s="25">
        <v>128784297</v>
      </c>
    </row>
    <row r="18" spans="1:11" ht="13.5">
      <c r="A18" s="33" t="s">
        <v>28</v>
      </c>
      <c r="B18" s="34">
        <f>SUM(B11:B17)</f>
        <v>203471046</v>
      </c>
      <c r="C18" s="35">
        <f aca="true" t="shared" si="1" ref="C18:K18">SUM(C11:C17)</f>
        <v>228026560</v>
      </c>
      <c r="D18" s="36">
        <f t="shared" si="1"/>
        <v>247384227</v>
      </c>
      <c r="E18" s="34">
        <f t="shared" si="1"/>
        <v>248321342</v>
      </c>
      <c r="F18" s="35">
        <f t="shared" si="1"/>
        <v>239689238</v>
      </c>
      <c r="G18" s="37">
        <f t="shared" si="1"/>
        <v>239689238</v>
      </c>
      <c r="H18" s="38">
        <f t="shared" si="1"/>
        <v>162842721</v>
      </c>
      <c r="I18" s="34">
        <f t="shared" si="1"/>
        <v>271204986</v>
      </c>
      <c r="J18" s="35">
        <f t="shared" si="1"/>
        <v>287827828</v>
      </c>
      <c r="K18" s="37">
        <f t="shared" si="1"/>
        <v>306430362</v>
      </c>
    </row>
    <row r="19" spans="1:11" ht="13.5">
      <c r="A19" s="33" t="s">
        <v>29</v>
      </c>
      <c r="B19" s="39">
        <f>+B10-B18</f>
        <v>-19007347</v>
      </c>
      <c r="C19" s="40">
        <f aca="true" t="shared" si="2" ref="C19:K19">+C10-C18</f>
        <v>-30397119</v>
      </c>
      <c r="D19" s="41">
        <f t="shared" si="2"/>
        <v>-32596616</v>
      </c>
      <c r="E19" s="39">
        <f t="shared" si="2"/>
        <v>24723979</v>
      </c>
      <c r="F19" s="40">
        <f t="shared" si="2"/>
        <v>-13880973</v>
      </c>
      <c r="G19" s="42">
        <f t="shared" si="2"/>
        <v>-13880973</v>
      </c>
      <c r="H19" s="43">
        <f t="shared" si="2"/>
        <v>87086034</v>
      </c>
      <c r="I19" s="39">
        <f t="shared" si="2"/>
        <v>-19153431</v>
      </c>
      <c r="J19" s="40">
        <f t="shared" si="2"/>
        <v>-17730551</v>
      </c>
      <c r="K19" s="42">
        <f t="shared" si="2"/>
        <v>-18547072</v>
      </c>
    </row>
    <row r="20" spans="1:11" ht="25.5">
      <c r="A20" s="44" t="s">
        <v>30</v>
      </c>
      <c r="B20" s="45">
        <v>27790747</v>
      </c>
      <c r="C20" s="46">
        <v>33733123</v>
      </c>
      <c r="D20" s="47">
        <v>31166000</v>
      </c>
      <c r="E20" s="45">
        <v>30162500</v>
      </c>
      <c r="F20" s="46">
        <v>56412500</v>
      </c>
      <c r="G20" s="48">
        <v>56412500</v>
      </c>
      <c r="H20" s="49">
        <v>32257330</v>
      </c>
      <c r="I20" s="45">
        <v>35729150</v>
      </c>
      <c r="J20" s="46">
        <v>32343700</v>
      </c>
      <c r="K20" s="48">
        <v>34074600</v>
      </c>
    </row>
    <row r="21" spans="1:11" ht="63.75">
      <c r="A21" s="50" t="s">
        <v>131</v>
      </c>
      <c r="B21" s="51">
        <v>0</v>
      </c>
      <c r="C21" s="52">
        <v>107755</v>
      </c>
      <c r="D21" s="53">
        <v>0</v>
      </c>
      <c r="E21" s="51">
        <v>0</v>
      </c>
      <c r="F21" s="52">
        <v>0</v>
      </c>
      <c r="G21" s="54">
        <v>0</v>
      </c>
      <c r="H21" s="55">
        <v>0</v>
      </c>
      <c r="I21" s="51">
        <v>0</v>
      </c>
      <c r="J21" s="52">
        <v>0</v>
      </c>
      <c r="K21" s="54">
        <v>0</v>
      </c>
    </row>
    <row r="22" spans="1:11" ht="25.5">
      <c r="A22" s="56" t="s">
        <v>132</v>
      </c>
      <c r="B22" s="57">
        <f>SUM(B19:B21)</f>
        <v>8783400</v>
      </c>
      <c r="C22" s="58">
        <f aca="true" t="shared" si="3" ref="C22:K22">SUM(C19:C21)</f>
        <v>3443759</v>
      </c>
      <c r="D22" s="59">
        <f t="shared" si="3"/>
        <v>-1430616</v>
      </c>
      <c r="E22" s="57">
        <f t="shared" si="3"/>
        <v>54886479</v>
      </c>
      <c r="F22" s="58">
        <f t="shared" si="3"/>
        <v>42531527</v>
      </c>
      <c r="G22" s="60">
        <f t="shared" si="3"/>
        <v>42531527</v>
      </c>
      <c r="H22" s="61">
        <f t="shared" si="3"/>
        <v>119343364</v>
      </c>
      <c r="I22" s="57">
        <f t="shared" si="3"/>
        <v>16575719</v>
      </c>
      <c r="J22" s="58">
        <f t="shared" si="3"/>
        <v>14613149</v>
      </c>
      <c r="K22" s="60">
        <f t="shared" si="3"/>
        <v>15527528</v>
      </c>
    </row>
    <row r="23" spans="1:11" ht="13.5">
      <c r="A23" s="50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62" t="s">
        <v>32</v>
      </c>
      <c r="B24" s="39">
        <f>SUM(B22:B23)</f>
        <v>8783400</v>
      </c>
      <c r="C24" s="40">
        <f aca="true" t="shared" si="4" ref="C24:K24">SUM(C22:C23)</f>
        <v>3443759</v>
      </c>
      <c r="D24" s="41">
        <f t="shared" si="4"/>
        <v>-1430616</v>
      </c>
      <c r="E24" s="39">
        <f t="shared" si="4"/>
        <v>54886479</v>
      </c>
      <c r="F24" s="40">
        <f t="shared" si="4"/>
        <v>42531527</v>
      </c>
      <c r="G24" s="42">
        <f t="shared" si="4"/>
        <v>42531527</v>
      </c>
      <c r="H24" s="43">
        <f t="shared" si="4"/>
        <v>119343364</v>
      </c>
      <c r="I24" s="39">
        <f t="shared" si="4"/>
        <v>16575719</v>
      </c>
      <c r="J24" s="40">
        <f t="shared" si="4"/>
        <v>14613149</v>
      </c>
      <c r="K24" s="42">
        <f t="shared" si="4"/>
        <v>15527528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64" t="s">
        <v>133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3.5">
      <c r="A27" s="33" t="s">
        <v>33</v>
      </c>
      <c r="B27" s="7">
        <v>49493093</v>
      </c>
      <c r="C27" s="7">
        <v>531260320</v>
      </c>
      <c r="D27" s="69">
        <v>563635937</v>
      </c>
      <c r="E27" s="70">
        <v>200728359</v>
      </c>
      <c r="F27" s="7">
        <v>59378632</v>
      </c>
      <c r="G27" s="71">
        <v>59378632</v>
      </c>
      <c r="H27" s="72">
        <v>588297798</v>
      </c>
      <c r="I27" s="70">
        <v>49072941</v>
      </c>
      <c r="J27" s="7">
        <v>42451598</v>
      </c>
      <c r="K27" s="71">
        <v>44712500</v>
      </c>
    </row>
    <row r="28" spans="1:11" ht="13.5">
      <c r="A28" s="73" t="s">
        <v>34</v>
      </c>
      <c r="B28" s="6">
        <v>43904458</v>
      </c>
      <c r="C28" s="6">
        <v>290949174</v>
      </c>
      <c r="D28" s="23">
        <v>311944157</v>
      </c>
      <c r="E28" s="24">
        <v>48003086</v>
      </c>
      <c r="F28" s="6">
        <v>27722209</v>
      </c>
      <c r="G28" s="25">
        <v>27722209</v>
      </c>
      <c r="H28" s="26">
        <v>0</v>
      </c>
      <c r="I28" s="24">
        <v>36563565</v>
      </c>
      <c r="J28" s="6">
        <v>31229042</v>
      </c>
      <c r="K28" s="25">
        <v>32834883</v>
      </c>
    </row>
    <row r="29" spans="1:11" ht="13.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3.5">
      <c r="A30" s="22" t="s">
        <v>35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36</v>
      </c>
      <c r="B31" s="6">
        <v>5588635</v>
      </c>
      <c r="C31" s="6">
        <v>181948530</v>
      </c>
      <c r="D31" s="23">
        <v>177742095</v>
      </c>
      <c r="E31" s="24">
        <v>40134831</v>
      </c>
      <c r="F31" s="6">
        <v>0</v>
      </c>
      <c r="G31" s="25">
        <v>0</v>
      </c>
      <c r="H31" s="26">
        <v>0</v>
      </c>
      <c r="I31" s="24">
        <v>3600000</v>
      </c>
      <c r="J31" s="6">
        <v>3825000</v>
      </c>
      <c r="K31" s="25">
        <v>4073625</v>
      </c>
    </row>
    <row r="32" spans="1:11" ht="13.5">
      <c r="A32" s="33" t="s">
        <v>37</v>
      </c>
      <c r="B32" s="7">
        <f>SUM(B28:B31)</f>
        <v>49493093</v>
      </c>
      <c r="C32" s="7">
        <f aca="true" t="shared" si="5" ref="C32:K32">SUM(C28:C31)</f>
        <v>472897704</v>
      </c>
      <c r="D32" s="69">
        <f t="shared" si="5"/>
        <v>489686252</v>
      </c>
      <c r="E32" s="70">
        <f t="shared" si="5"/>
        <v>88137917</v>
      </c>
      <c r="F32" s="7">
        <f t="shared" si="5"/>
        <v>27722209</v>
      </c>
      <c r="G32" s="71">
        <f t="shared" si="5"/>
        <v>27722209</v>
      </c>
      <c r="H32" s="72">
        <f t="shared" si="5"/>
        <v>0</v>
      </c>
      <c r="I32" s="70">
        <f t="shared" si="5"/>
        <v>40163565</v>
      </c>
      <c r="J32" s="7">
        <f t="shared" si="5"/>
        <v>35054042</v>
      </c>
      <c r="K32" s="71">
        <f t="shared" si="5"/>
        <v>36908508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3.5">
      <c r="A34" s="64" t="s">
        <v>38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3.5">
      <c r="A35" s="22" t="s">
        <v>39</v>
      </c>
      <c r="B35" s="6">
        <v>41653673</v>
      </c>
      <c r="C35" s="6">
        <v>57572756</v>
      </c>
      <c r="D35" s="23">
        <v>104856791</v>
      </c>
      <c r="E35" s="24">
        <v>65649949</v>
      </c>
      <c r="F35" s="6">
        <v>69447987</v>
      </c>
      <c r="G35" s="25">
        <v>69447987</v>
      </c>
      <c r="H35" s="26">
        <v>24959970</v>
      </c>
      <c r="I35" s="24">
        <v>107719913</v>
      </c>
      <c r="J35" s="6">
        <v>112713031</v>
      </c>
      <c r="K35" s="25">
        <v>119703721</v>
      </c>
    </row>
    <row r="36" spans="1:11" ht="13.5">
      <c r="A36" s="22" t="s">
        <v>40</v>
      </c>
      <c r="B36" s="6">
        <v>387803512</v>
      </c>
      <c r="C36" s="6">
        <v>388062887</v>
      </c>
      <c r="D36" s="23">
        <v>402071811</v>
      </c>
      <c r="E36" s="24">
        <v>451530392</v>
      </c>
      <c r="F36" s="6">
        <v>562678689</v>
      </c>
      <c r="G36" s="25">
        <v>562678689</v>
      </c>
      <c r="H36" s="26">
        <v>401761398</v>
      </c>
      <c r="I36" s="24">
        <v>377124573</v>
      </c>
      <c r="J36" s="6">
        <v>380104125</v>
      </c>
      <c r="K36" s="25">
        <v>389422034</v>
      </c>
    </row>
    <row r="37" spans="1:11" ht="13.5">
      <c r="A37" s="22" t="s">
        <v>41</v>
      </c>
      <c r="B37" s="6">
        <v>38742965</v>
      </c>
      <c r="C37" s="6">
        <v>70572825</v>
      </c>
      <c r="D37" s="23">
        <v>129897452</v>
      </c>
      <c r="E37" s="24">
        <v>5797313</v>
      </c>
      <c r="F37" s="6">
        <v>10797313</v>
      </c>
      <c r="G37" s="25">
        <v>10797313</v>
      </c>
      <c r="H37" s="26">
        <v>-68677449</v>
      </c>
      <c r="I37" s="24">
        <v>55156387</v>
      </c>
      <c r="J37" s="6">
        <v>51512815</v>
      </c>
      <c r="K37" s="25">
        <v>54086729</v>
      </c>
    </row>
    <row r="38" spans="1:11" ht="13.5">
      <c r="A38" s="22" t="s">
        <v>42</v>
      </c>
      <c r="B38" s="6">
        <v>19095166</v>
      </c>
      <c r="C38" s="6">
        <v>0</v>
      </c>
      <c r="D38" s="23">
        <v>0</v>
      </c>
      <c r="E38" s="24">
        <v>27178334</v>
      </c>
      <c r="F38" s="6">
        <v>32920861</v>
      </c>
      <c r="G38" s="25">
        <v>32920861</v>
      </c>
      <c r="H38" s="26">
        <v>0</v>
      </c>
      <c r="I38" s="24">
        <v>27178334</v>
      </c>
      <c r="J38" s="6">
        <v>30256447</v>
      </c>
      <c r="K38" s="25">
        <v>33294916</v>
      </c>
    </row>
    <row r="39" spans="1:11" ht="13.5">
      <c r="A39" s="22" t="s">
        <v>43</v>
      </c>
      <c r="B39" s="6">
        <v>371619054</v>
      </c>
      <c r="C39" s="6">
        <v>371619059</v>
      </c>
      <c r="D39" s="23">
        <v>378461766</v>
      </c>
      <c r="E39" s="24">
        <v>429318215</v>
      </c>
      <c r="F39" s="6">
        <v>545876975</v>
      </c>
      <c r="G39" s="25">
        <v>545876975</v>
      </c>
      <c r="H39" s="26">
        <v>376055454</v>
      </c>
      <c r="I39" s="24">
        <v>385934046</v>
      </c>
      <c r="J39" s="6">
        <v>396434745</v>
      </c>
      <c r="K39" s="25">
        <v>406216582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64" t="s">
        <v>44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3.5">
      <c r="A42" s="22" t="s">
        <v>45</v>
      </c>
      <c r="B42" s="6">
        <v>41759764</v>
      </c>
      <c r="C42" s="6">
        <v>0</v>
      </c>
      <c r="D42" s="23">
        <v>9243794</v>
      </c>
      <c r="E42" s="24">
        <v>0</v>
      </c>
      <c r="F42" s="6">
        <v>8761596</v>
      </c>
      <c r="G42" s="25">
        <v>8761596</v>
      </c>
      <c r="H42" s="26">
        <v>19608159</v>
      </c>
      <c r="I42" s="24">
        <v>275820983</v>
      </c>
      <c r="J42" s="6">
        <v>286504502</v>
      </c>
      <c r="K42" s="25">
        <v>304841864</v>
      </c>
    </row>
    <row r="43" spans="1:11" ht="13.5">
      <c r="A43" s="22" t="s">
        <v>46</v>
      </c>
      <c r="B43" s="6">
        <v>-50674109</v>
      </c>
      <c r="C43" s="6">
        <v>0</v>
      </c>
      <c r="D43" s="23">
        <v>0</v>
      </c>
      <c r="E43" s="24">
        <v>0</v>
      </c>
      <c r="F43" s="6">
        <v>-1024835</v>
      </c>
      <c r="G43" s="25">
        <v>-1024835</v>
      </c>
      <c r="H43" s="26">
        <v>0</v>
      </c>
      <c r="I43" s="24">
        <v>-3442766</v>
      </c>
      <c r="J43" s="6">
        <v>0</v>
      </c>
      <c r="K43" s="25">
        <v>0</v>
      </c>
    </row>
    <row r="44" spans="1:11" ht="13.5">
      <c r="A44" s="22" t="s">
        <v>47</v>
      </c>
      <c r="B44" s="6">
        <v>328778</v>
      </c>
      <c r="C44" s="6">
        <v>9836</v>
      </c>
      <c r="D44" s="23">
        <v>-64547</v>
      </c>
      <c r="E44" s="24">
        <v>-64845</v>
      </c>
      <c r="F44" s="6">
        <v>243181</v>
      </c>
      <c r="G44" s="25">
        <v>243181</v>
      </c>
      <c r="H44" s="26">
        <v>-4122159</v>
      </c>
      <c r="I44" s="24">
        <v>4202419</v>
      </c>
      <c r="J44" s="6">
        <v>1257704</v>
      </c>
      <c r="K44" s="25">
        <v>280812</v>
      </c>
    </row>
    <row r="45" spans="1:11" ht="13.5">
      <c r="A45" s="33" t="s">
        <v>48</v>
      </c>
      <c r="B45" s="7">
        <v>7575328</v>
      </c>
      <c r="C45" s="7">
        <v>9836</v>
      </c>
      <c r="D45" s="69">
        <v>9303116</v>
      </c>
      <c r="E45" s="70">
        <v>-64845</v>
      </c>
      <c r="F45" s="7">
        <v>7979942</v>
      </c>
      <c r="G45" s="71">
        <v>7979942</v>
      </c>
      <c r="H45" s="72">
        <v>20942399</v>
      </c>
      <c r="I45" s="70">
        <v>311504695</v>
      </c>
      <c r="J45" s="7">
        <v>332640572</v>
      </c>
      <c r="K45" s="71">
        <v>361920862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64" t="s">
        <v>49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3.5">
      <c r="A48" s="22" t="s">
        <v>50</v>
      </c>
      <c r="B48" s="6">
        <v>7575327</v>
      </c>
      <c r="C48" s="6">
        <v>12292213</v>
      </c>
      <c r="D48" s="23">
        <v>47248671</v>
      </c>
      <c r="E48" s="24">
        <v>11710863</v>
      </c>
      <c r="F48" s="6">
        <v>18761596</v>
      </c>
      <c r="G48" s="25">
        <v>18761596</v>
      </c>
      <c r="H48" s="26">
        <v>-66693017</v>
      </c>
      <c r="I48" s="24">
        <v>44878366</v>
      </c>
      <c r="J48" s="6">
        <v>56798186</v>
      </c>
      <c r="K48" s="25">
        <v>70913266</v>
      </c>
    </row>
    <row r="49" spans="1:11" ht="13.5">
      <c r="A49" s="22" t="s">
        <v>51</v>
      </c>
      <c r="B49" s="6">
        <f>+B75</f>
        <v>-14357357.294494715</v>
      </c>
      <c r="C49" s="6">
        <f aca="true" t="shared" si="6" ref="C49:K49">+C75</f>
        <v>51612543</v>
      </c>
      <c r="D49" s="23">
        <f t="shared" si="6"/>
        <v>102113860</v>
      </c>
      <c r="E49" s="24">
        <f t="shared" si="6"/>
        <v>5297313</v>
      </c>
      <c r="F49" s="6">
        <f t="shared" si="6"/>
        <v>-3087936.2740883883</v>
      </c>
      <c r="G49" s="25">
        <f t="shared" si="6"/>
        <v>-3087936.2740883883</v>
      </c>
      <c r="H49" s="26">
        <f t="shared" si="6"/>
        <v>-95307441.9370661</v>
      </c>
      <c r="I49" s="24">
        <f t="shared" si="6"/>
        <v>2879042.8351588845</v>
      </c>
      <c r="J49" s="6">
        <f t="shared" si="6"/>
        <v>2639351.287882194</v>
      </c>
      <c r="K49" s="25">
        <f t="shared" si="6"/>
        <v>9532756.305338696</v>
      </c>
    </row>
    <row r="50" spans="1:11" ht="13.5">
      <c r="A50" s="33" t="s">
        <v>52</v>
      </c>
      <c r="B50" s="7">
        <f>+B48-B49</f>
        <v>21932684.294494715</v>
      </c>
      <c r="C50" s="7">
        <f aca="true" t="shared" si="7" ref="C50:K50">+C48-C49</f>
        <v>-39320330</v>
      </c>
      <c r="D50" s="69">
        <f t="shared" si="7"/>
        <v>-54865189</v>
      </c>
      <c r="E50" s="70">
        <f t="shared" si="7"/>
        <v>6413550</v>
      </c>
      <c r="F50" s="7">
        <f t="shared" si="7"/>
        <v>21849532.27408839</v>
      </c>
      <c r="G50" s="71">
        <f t="shared" si="7"/>
        <v>21849532.27408839</v>
      </c>
      <c r="H50" s="72">
        <f t="shared" si="7"/>
        <v>28614424.937066093</v>
      </c>
      <c r="I50" s="70">
        <f t="shared" si="7"/>
        <v>41999323.164841115</v>
      </c>
      <c r="J50" s="7">
        <f t="shared" si="7"/>
        <v>54158834.712117806</v>
      </c>
      <c r="K50" s="71">
        <f t="shared" si="7"/>
        <v>61380509.694661304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3.5">
      <c r="A52" s="64" t="s">
        <v>53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54</v>
      </c>
      <c r="B53" s="6">
        <v>444498020</v>
      </c>
      <c r="C53" s="6">
        <v>336377355</v>
      </c>
      <c r="D53" s="23">
        <v>356148011</v>
      </c>
      <c r="E53" s="24">
        <v>436842644</v>
      </c>
      <c r="F53" s="6">
        <v>507068482</v>
      </c>
      <c r="G53" s="25">
        <v>507068482</v>
      </c>
      <c r="H53" s="26">
        <v>314848458</v>
      </c>
      <c r="I53" s="24">
        <v>353726249</v>
      </c>
      <c r="J53" s="6">
        <v>359447043</v>
      </c>
      <c r="K53" s="25">
        <v>367935555</v>
      </c>
    </row>
    <row r="54" spans="1:11" ht="13.5">
      <c r="A54" s="22" t="s">
        <v>55</v>
      </c>
      <c r="B54" s="6">
        <v>27239725</v>
      </c>
      <c r="C54" s="6">
        <v>0</v>
      </c>
      <c r="D54" s="23">
        <v>29201746</v>
      </c>
      <c r="E54" s="24">
        <v>30000000</v>
      </c>
      <c r="F54" s="6">
        <v>30000000</v>
      </c>
      <c r="G54" s="25">
        <v>30000000</v>
      </c>
      <c r="H54" s="26">
        <v>22672186</v>
      </c>
      <c r="I54" s="24">
        <v>31000000</v>
      </c>
      <c r="J54" s="6">
        <v>32937500</v>
      </c>
      <c r="K54" s="25">
        <v>35078438</v>
      </c>
    </row>
    <row r="55" spans="1:11" ht="13.5">
      <c r="A55" s="22" t="s">
        <v>56</v>
      </c>
      <c r="B55" s="6">
        <v>18299387</v>
      </c>
      <c r="C55" s="6">
        <v>453038849</v>
      </c>
      <c r="D55" s="23">
        <v>479133027</v>
      </c>
      <c r="E55" s="24">
        <v>137334549</v>
      </c>
      <c r="F55" s="6">
        <v>40330867</v>
      </c>
      <c r="G55" s="25">
        <v>40330867</v>
      </c>
      <c r="H55" s="26">
        <v>502035545</v>
      </c>
      <c r="I55" s="24">
        <v>7794072</v>
      </c>
      <c r="J55" s="6">
        <v>11715475</v>
      </c>
      <c r="K55" s="25">
        <v>12316390</v>
      </c>
    </row>
    <row r="56" spans="1:11" ht="13.5">
      <c r="A56" s="22" t="s">
        <v>57</v>
      </c>
      <c r="B56" s="6">
        <v>4524632</v>
      </c>
      <c r="C56" s="6">
        <v>3680524</v>
      </c>
      <c r="D56" s="23">
        <v>9097377</v>
      </c>
      <c r="E56" s="24">
        <v>6800000</v>
      </c>
      <c r="F56" s="6">
        <v>7500000</v>
      </c>
      <c r="G56" s="25">
        <v>7500000</v>
      </c>
      <c r="H56" s="26">
        <v>1767826</v>
      </c>
      <c r="I56" s="24">
        <v>10700000</v>
      </c>
      <c r="J56" s="6">
        <v>11368750</v>
      </c>
      <c r="K56" s="25">
        <v>12107721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3.5">
      <c r="A58" s="64" t="s">
        <v>58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3.5">
      <c r="A59" s="90" t="s">
        <v>59</v>
      </c>
      <c r="B59" s="6">
        <v>0</v>
      </c>
      <c r="C59" s="6">
        <v>0</v>
      </c>
      <c r="D59" s="23">
        <v>0</v>
      </c>
      <c r="E59" s="24">
        <v>0</v>
      </c>
      <c r="F59" s="6">
        <v>0</v>
      </c>
      <c r="G59" s="25">
        <v>0</v>
      </c>
      <c r="H59" s="26">
        <v>0</v>
      </c>
      <c r="I59" s="24">
        <v>0</v>
      </c>
      <c r="J59" s="6">
        <v>0</v>
      </c>
      <c r="K59" s="25">
        <v>0</v>
      </c>
    </row>
    <row r="60" spans="1:11" ht="13.5">
      <c r="A60" s="90" t="s">
        <v>60</v>
      </c>
      <c r="B60" s="6">
        <v>2914497</v>
      </c>
      <c r="C60" s="6">
        <v>1219183</v>
      </c>
      <c r="D60" s="23">
        <v>1056274</v>
      </c>
      <c r="E60" s="24">
        <v>5374451</v>
      </c>
      <c r="F60" s="6">
        <v>5774174</v>
      </c>
      <c r="G60" s="25">
        <v>5774174</v>
      </c>
      <c r="H60" s="26">
        <v>5774174</v>
      </c>
      <c r="I60" s="24">
        <v>3110624</v>
      </c>
      <c r="J60" s="6">
        <v>3120126</v>
      </c>
      <c r="K60" s="25">
        <v>3130618</v>
      </c>
    </row>
    <row r="61" spans="1:11" ht="13.5">
      <c r="A61" s="91" t="s">
        <v>61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3.5">
      <c r="A62" s="96" t="s">
        <v>62</v>
      </c>
      <c r="B62" s="97">
        <v>28950</v>
      </c>
      <c r="C62" s="98">
        <v>28950</v>
      </c>
      <c r="D62" s="99">
        <v>28950</v>
      </c>
      <c r="E62" s="97">
        <v>28950</v>
      </c>
      <c r="F62" s="98">
        <v>28950</v>
      </c>
      <c r="G62" s="99">
        <v>28950</v>
      </c>
      <c r="H62" s="100">
        <v>28950</v>
      </c>
      <c r="I62" s="97">
        <v>28950</v>
      </c>
      <c r="J62" s="98">
        <v>28950</v>
      </c>
      <c r="K62" s="99">
        <v>28950</v>
      </c>
    </row>
    <row r="63" spans="1:11" ht="13.5">
      <c r="A63" s="96" t="s">
        <v>63</v>
      </c>
      <c r="B63" s="97">
        <v>17013</v>
      </c>
      <c r="C63" s="98">
        <v>17013</v>
      </c>
      <c r="D63" s="99">
        <v>17013</v>
      </c>
      <c r="E63" s="97">
        <v>17013</v>
      </c>
      <c r="F63" s="98">
        <v>17013</v>
      </c>
      <c r="G63" s="99">
        <v>17013</v>
      </c>
      <c r="H63" s="100">
        <v>17013</v>
      </c>
      <c r="I63" s="97">
        <v>17013</v>
      </c>
      <c r="J63" s="98">
        <v>17013</v>
      </c>
      <c r="K63" s="99">
        <v>17013</v>
      </c>
    </row>
    <row r="64" spans="1:11" ht="13.5">
      <c r="A64" s="96" t="s">
        <v>64</v>
      </c>
      <c r="B64" s="97">
        <v>79987</v>
      </c>
      <c r="C64" s="98">
        <v>79987</v>
      </c>
      <c r="D64" s="99">
        <v>79987</v>
      </c>
      <c r="E64" s="97">
        <v>79987</v>
      </c>
      <c r="F64" s="98">
        <v>79987</v>
      </c>
      <c r="G64" s="99">
        <v>79987</v>
      </c>
      <c r="H64" s="100">
        <v>79987</v>
      </c>
      <c r="I64" s="97">
        <v>79987</v>
      </c>
      <c r="J64" s="98">
        <v>79987</v>
      </c>
      <c r="K64" s="99">
        <v>79987</v>
      </c>
    </row>
    <row r="65" spans="1:11" ht="13.5">
      <c r="A65" s="96" t="s">
        <v>65</v>
      </c>
      <c r="B65" s="97">
        <v>0</v>
      </c>
      <c r="C65" s="98">
        <v>0</v>
      </c>
      <c r="D65" s="99">
        <v>0</v>
      </c>
      <c r="E65" s="97">
        <v>0</v>
      </c>
      <c r="F65" s="98">
        <v>0</v>
      </c>
      <c r="G65" s="99">
        <v>0</v>
      </c>
      <c r="H65" s="100">
        <v>0</v>
      </c>
      <c r="I65" s="97">
        <v>0</v>
      </c>
      <c r="J65" s="98">
        <v>0</v>
      </c>
      <c r="K65" s="99">
        <v>0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3.5">
      <c r="A67" s="105"/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3.5">
      <c r="A68" s="107"/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3.5">
      <c r="A69" s="108"/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3.5" hidden="1">
      <c r="A70" s="4" t="s">
        <v>134</v>
      </c>
      <c r="B70" s="5">
        <f>IF(ISERROR(B71/B72),0,(B71/B72))</f>
        <v>0.612592542450462</v>
      </c>
      <c r="C70" s="5">
        <f aca="true" t="shared" si="8" ref="C70:K70">IF(ISERROR(C71/C72),0,(C71/C72))</f>
        <v>0</v>
      </c>
      <c r="D70" s="5">
        <f t="shared" si="8"/>
        <v>0</v>
      </c>
      <c r="E70" s="5">
        <f t="shared" si="8"/>
        <v>0</v>
      </c>
      <c r="F70" s="5">
        <f t="shared" si="8"/>
        <v>0.22355930790072875</v>
      </c>
      <c r="G70" s="5">
        <f t="shared" si="8"/>
        <v>0.22355930790072875</v>
      </c>
      <c r="H70" s="5">
        <f t="shared" si="8"/>
        <v>0.003833622324454044</v>
      </c>
      <c r="I70" s="5">
        <f t="shared" si="8"/>
        <v>0.7130134995995265</v>
      </c>
      <c r="J70" s="5">
        <f t="shared" si="8"/>
        <v>0.7142396902047232</v>
      </c>
      <c r="K70" s="5">
        <f t="shared" si="8"/>
        <v>0.7151954167336101</v>
      </c>
    </row>
    <row r="71" spans="1:11" ht="12.75" hidden="1">
      <c r="A71" s="2" t="s">
        <v>135</v>
      </c>
      <c r="B71" s="2">
        <f>+B83</f>
        <v>25846001</v>
      </c>
      <c r="C71" s="2">
        <f aca="true" t="shared" si="9" ref="C71:K71">+C83</f>
        <v>0</v>
      </c>
      <c r="D71" s="2">
        <f t="shared" si="9"/>
        <v>0</v>
      </c>
      <c r="E71" s="2">
        <f t="shared" si="9"/>
        <v>0</v>
      </c>
      <c r="F71" s="2">
        <f t="shared" si="9"/>
        <v>8761596</v>
      </c>
      <c r="G71" s="2">
        <f t="shared" si="9"/>
        <v>8761596</v>
      </c>
      <c r="H71" s="2">
        <f t="shared" si="9"/>
        <v>189014</v>
      </c>
      <c r="I71" s="2">
        <f t="shared" si="9"/>
        <v>35767878</v>
      </c>
      <c r="J71" s="2">
        <f t="shared" si="9"/>
        <v>37391502</v>
      </c>
      <c r="K71" s="2">
        <f t="shared" si="9"/>
        <v>39288864</v>
      </c>
    </row>
    <row r="72" spans="1:11" ht="12.75" hidden="1">
      <c r="A72" s="2" t="s">
        <v>136</v>
      </c>
      <c r="B72" s="2">
        <f>+B77</f>
        <v>42191178</v>
      </c>
      <c r="C72" s="2">
        <f aca="true" t="shared" si="10" ref="C72:K72">+C77</f>
        <v>40523505</v>
      </c>
      <c r="D72" s="2">
        <f t="shared" si="10"/>
        <v>43876186</v>
      </c>
      <c r="E72" s="2">
        <f t="shared" si="10"/>
        <v>87283915</v>
      </c>
      <c r="F72" s="2">
        <f t="shared" si="10"/>
        <v>39191372</v>
      </c>
      <c r="G72" s="2">
        <f t="shared" si="10"/>
        <v>39191372</v>
      </c>
      <c r="H72" s="2">
        <f t="shared" si="10"/>
        <v>49304283</v>
      </c>
      <c r="I72" s="2">
        <f t="shared" si="10"/>
        <v>50164377</v>
      </c>
      <c r="J72" s="2">
        <f t="shared" si="10"/>
        <v>52351476</v>
      </c>
      <c r="K72" s="2">
        <f t="shared" si="10"/>
        <v>54934446</v>
      </c>
    </row>
    <row r="73" spans="1:11" ht="12.75" hidden="1">
      <c r="A73" s="2" t="s">
        <v>137</v>
      </c>
      <c r="B73" s="2">
        <f>+B74</f>
        <v>14055862.166666664</v>
      </c>
      <c r="C73" s="2">
        <f aca="true" t="shared" si="11" ref="C73:K73">+(C78+C80+C81+C82)-(B78+B80+B81+B82)</f>
        <v>11202197</v>
      </c>
      <c r="D73" s="2">
        <f t="shared" si="11"/>
        <v>12327577</v>
      </c>
      <c r="E73" s="2">
        <f t="shared" si="11"/>
        <v>-3669034</v>
      </c>
      <c r="F73" s="2">
        <f>+(F78+F80+F81+F82)-(D78+D80+D81+D82)</f>
        <v>-5896894</v>
      </c>
      <c r="G73" s="2">
        <f>+(G78+G80+G81+G82)-(D78+D80+D81+D82)</f>
        <v>-5896894</v>
      </c>
      <c r="H73" s="2">
        <f>+(H78+H80+H81+H82)-(D78+D80+D81+D82)</f>
        <v>34044867</v>
      </c>
      <c r="I73" s="2">
        <f>+(I78+I80+I81+I82)-(E78+E80+E81+E82)</f>
        <v>13370062</v>
      </c>
      <c r="J73" s="2">
        <f t="shared" si="11"/>
        <v>-6926702</v>
      </c>
      <c r="K73" s="2">
        <f t="shared" si="11"/>
        <v>-7124390</v>
      </c>
    </row>
    <row r="74" spans="1:11" ht="12.75" hidden="1">
      <c r="A74" s="2" t="s">
        <v>138</v>
      </c>
      <c r="B74" s="2">
        <f>+TREND(C74:E74)</f>
        <v>14055862.166666664</v>
      </c>
      <c r="C74" s="2">
        <f>+C73</f>
        <v>11202197</v>
      </c>
      <c r="D74" s="2">
        <f aca="true" t="shared" si="12" ref="D74:K74">+D73</f>
        <v>12327577</v>
      </c>
      <c r="E74" s="2">
        <f t="shared" si="12"/>
        <v>-3669034</v>
      </c>
      <c r="F74" s="2">
        <f t="shared" si="12"/>
        <v>-5896894</v>
      </c>
      <c r="G74" s="2">
        <f t="shared" si="12"/>
        <v>-5896894</v>
      </c>
      <c r="H74" s="2">
        <f t="shared" si="12"/>
        <v>34044867</v>
      </c>
      <c r="I74" s="2">
        <f t="shared" si="12"/>
        <v>13370062</v>
      </c>
      <c r="J74" s="2">
        <f t="shared" si="12"/>
        <v>-6926702</v>
      </c>
      <c r="K74" s="2">
        <f t="shared" si="12"/>
        <v>-7124390</v>
      </c>
    </row>
    <row r="75" spans="1:11" ht="12.75" hidden="1">
      <c r="A75" s="2" t="s">
        <v>139</v>
      </c>
      <c r="B75" s="2">
        <f>+B84-(((B80+B81+B78)*B70)-B79)</f>
        <v>-14357357.294494715</v>
      </c>
      <c r="C75" s="2">
        <f aca="true" t="shared" si="13" ref="C75:K75">+C84-(((C80+C81+C78)*C70)-C79)</f>
        <v>51612543</v>
      </c>
      <c r="D75" s="2">
        <f t="shared" si="13"/>
        <v>102113860</v>
      </c>
      <c r="E75" s="2">
        <f t="shared" si="13"/>
        <v>5297313</v>
      </c>
      <c r="F75" s="2">
        <f t="shared" si="13"/>
        <v>-3087936.2740883883</v>
      </c>
      <c r="G75" s="2">
        <f t="shared" si="13"/>
        <v>-3087936.2740883883</v>
      </c>
      <c r="H75" s="2">
        <f t="shared" si="13"/>
        <v>-95307441.9370661</v>
      </c>
      <c r="I75" s="2">
        <f t="shared" si="13"/>
        <v>2879042.8351588845</v>
      </c>
      <c r="J75" s="2">
        <f t="shared" si="13"/>
        <v>2639351.287882194</v>
      </c>
      <c r="K75" s="2">
        <f t="shared" si="13"/>
        <v>9532756.305338696</v>
      </c>
    </row>
    <row r="76" spans="1:11" ht="12.75" hidden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2.75" hidden="1">
      <c r="A77" s="1" t="s">
        <v>66</v>
      </c>
      <c r="B77" s="3">
        <v>42191178</v>
      </c>
      <c r="C77" s="3">
        <v>40523505</v>
      </c>
      <c r="D77" s="3">
        <v>43876186</v>
      </c>
      <c r="E77" s="3">
        <v>87283915</v>
      </c>
      <c r="F77" s="3">
        <v>39191372</v>
      </c>
      <c r="G77" s="3">
        <v>39191372</v>
      </c>
      <c r="H77" s="3">
        <v>49304283</v>
      </c>
      <c r="I77" s="3">
        <v>50164377</v>
      </c>
      <c r="J77" s="3">
        <v>52351476</v>
      </c>
      <c r="K77" s="3">
        <v>54934446</v>
      </c>
    </row>
    <row r="78" spans="1:11" ht="12.75" hidden="1">
      <c r="A78" s="1" t="s">
        <v>67</v>
      </c>
      <c r="B78" s="3">
        <v>0</v>
      </c>
      <c r="C78" s="3">
        <v>0</v>
      </c>
      <c r="D78" s="3">
        <v>0</v>
      </c>
      <c r="E78" s="3">
        <v>0</v>
      </c>
      <c r="F78" s="3">
        <v>1024835</v>
      </c>
      <c r="G78" s="3">
        <v>1024835</v>
      </c>
      <c r="H78" s="3">
        <v>0</v>
      </c>
      <c r="I78" s="3">
        <v>4467601</v>
      </c>
      <c r="J78" s="3">
        <v>4467601</v>
      </c>
      <c r="K78" s="3">
        <v>4467601</v>
      </c>
    </row>
    <row r="79" spans="1:11" ht="12.75" hidden="1">
      <c r="A79" s="1" t="s">
        <v>68</v>
      </c>
      <c r="B79" s="3">
        <v>4388524</v>
      </c>
      <c r="C79" s="3">
        <v>51612543</v>
      </c>
      <c r="D79" s="3">
        <v>102113860</v>
      </c>
      <c r="E79" s="3">
        <v>5297313</v>
      </c>
      <c r="F79" s="3">
        <v>10054132</v>
      </c>
      <c r="G79" s="3">
        <v>10054132</v>
      </c>
      <c r="H79" s="3">
        <v>-95456079</v>
      </c>
      <c r="I79" s="3">
        <v>48526400</v>
      </c>
      <c r="J79" s="3">
        <v>43390400</v>
      </c>
      <c r="K79" s="3">
        <v>45212400</v>
      </c>
    </row>
    <row r="80" spans="1:11" ht="12.75" hidden="1">
      <c r="A80" s="1" t="s">
        <v>69</v>
      </c>
      <c r="B80" s="3">
        <v>28881817</v>
      </c>
      <c r="C80" s="3">
        <v>9094949</v>
      </c>
      <c r="D80" s="3">
        <v>17671012</v>
      </c>
      <c r="E80" s="3">
        <v>51607138</v>
      </c>
      <c r="F80" s="3">
        <v>55428818</v>
      </c>
      <c r="G80" s="3">
        <v>55428818</v>
      </c>
      <c r="H80" s="3">
        <v>37589203</v>
      </c>
      <c r="I80" s="3">
        <v>57441401</v>
      </c>
      <c r="J80" s="3">
        <v>50376414</v>
      </c>
      <c r="K80" s="3">
        <v>43076702</v>
      </c>
    </row>
    <row r="81" spans="1:11" ht="12.75" hidden="1">
      <c r="A81" s="1" t="s">
        <v>70</v>
      </c>
      <c r="B81" s="3">
        <v>1719080</v>
      </c>
      <c r="C81" s="3">
        <v>36185594</v>
      </c>
      <c r="D81" s="3">
        <v>39937108</v>
      </c>
      <c r="E81" s="3">
        <v>2331948</v>
      </c>
      <c r="F81" s="3">
        <v>2331948</v>
      </c>
      <c r="G81" s="3">
        <v>2331948</v>
      </c>
      <c r="H81" s="3">
        <v>54063784</v>
      </c>
      <c r="I81" s="3">
        <v>2720459</v>
      </c>
      <c r="J81" s="3">
        <v>2858744</v>
      </c>
      <c r="K81" s="3">
        <v>3034066</v>
      </c>
    </row>
    <row r="82" spans="1:11" ht="12.75" hidden="1">
      <c r="A82" s="1" t="s">
        <v>71</v>
      </c>
      <c r="B82" s="3">
        <v>3477449</v>
      </c>
      <c r="C82" s="3">
        <v>0</v>
      </c>
      <c r="D82" s="3">
        <v>0</v>
      </c>
      <c r="E82" s="3">
        <v>0</v>
      </c>
      <c r="F82" s="3">
        <v>-7074375</v>
      </c>
      <c r="G82" s="3">
        <v>-7074375</v>
      </c>
      <c r="H82" s="3">
        <v>0</v>
      </c>
      <c r="I82" s="3">
        <v>2679687</v>
      </c>
      <c r="J82" s="3">
        <v>2679687</v>
      </c>
      <c r="K82" s="3">
        <v>2679687</v>
      </c>
    </row>
    <row r="83" spans="1:11" ht="12.75" hidden="1">
      <c r="A83" s="1" t="s">
        <v>72</v>
      </c>
      <c r="B83" s="3">
        <v>25846001</v>
      </c>
      <c r="C83" s="3">
        <v>0</v>
      </c>
      <c r="D83" s="3">
        <v>0</v>
      </c>
      <c r="E83" s="3">
        <v>0</v>
      </c>
      <c r="F83" s="3">
        <v>8761596</v>
      </c>
      <c r="G83" s="3">
        <v>8761596</v>
      </c>
      <c r="H83" s="3">
        <v>189014</v>
      </c>
      <c r="I83" s="3">
        <v>35767878</v>
      </c>
      <c r="J83" s="3">
        <v>37391502</v>
      </c>
      <c r="K83" s="3">
        <v>39288864</v>
      </c>
    </row>
    <row r="84" spans="1:11" ht="12.75" hidden="1">
      <c r="A84" s="1" t="s">
        <v>73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500000</v>
      </c>
      <c r="I84" s="3">
        <v>434321</v>
      </c>
      <c r="J84" s="3">
        <v>462552</v>
      </c>
      <c r="K84" s="3">
        <v>493774</v>
      </c>
    </row>
    <row r="85" spans="1:11" ht="12.75" hidden="1">
      <c r="A85" s="1" t="s">
        <v>74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" customHeight="1">
      <c r="A1" s="109" t="s">
        <v>110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9</v>
      </c>
      <c r="D3" s="15" t="s">
        <v>9</v>
      </c>
      <c r="E3" s="13" t="s">
        <v>10</v>
      </c>
      <c r="F3" s="14" t="s">
        <v>11</v>
      </c>
      <c r="G3" s="15" t="s">
        <v>12</v>
      </c>
      <c r="H3" s="16" t="s">
        <v>13</v>
      </c>
      <c r="I3" s="13" t="s">
        <v>14</v>
      </c>
      <c r="J3" s="14" t="s">
        <v>15</v>
      </c>
      <c r="K3" s="15" t="s">
        <v>16</v>
      </c>
    </row>
    <row r="4" spans="1:11" ht="13.5">
      <c r="A4" s="17" t="s">
        <v>17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18</v>
      </c>
      <c r="B5" s="6">
        <v>7126337</v>
      </c>
      <c r="C5" s="6">
        <v>1208438</v>
      </c>
      <c r="D5" s="23">
        <v>22120371</v>
      </c>
      <c r="E5" s="24">
        <v>18268999</v>
      </c>
      <c r="F5" s="6">
        <v>18268999</v>
      </c>
      <c r="G5" s="25">
        <v>18268999</v>
      </c>
      <c r="H5" s="26">
        <v>17841067</v>
      </c>
      <c r="I5" s="24">
        <v>18999491</v>
      </c>
      <c r="J5" s="6">
        <v>19759470</v>
      </c>
      <c r="K5" s="25">
        <v>20549850</v>
      </c>
    </row>
    <row r="6" spans="1:11" ht="13.5">
      <c r="A6" s="22" t="s">
        <v>19</v>
      </c>
      <c r="B6" s="6">
        <v>1470057</v>
      </c>
      <c r="C6" s="6">
        <v>168344</v>
      </c>
      <c r="D6" s="23">
        <v>2077273</v>
      </c>
      <c r="E6" s="24">
        <v>2354000</v>
      </c>
      <c r="F6" s="6">
        <v>2354000</v>
      </c>
      <c r="G6" s="25">
        <v>2354000</v>
      </c>
      <c r="H6" s="26">
        <v>1889589</v>
      </c>
      <c r="I6" s="24">
        <v>2447807</v>
      </c>
      <c r="J6" s="6">
        <v>2545720</v>
      </c>
      <c r="K6" s="25">
        <v>2647549</v>
      </c>
    </row>
    <row r="7" spans="1:11" ht="13.5">
      <c r="A7" s="22" t="s">
        <v>20</v>
      </c>
      <c r="B7" s="6">
        <v>732806</v>
      </c>
      <c r="C7" s="6">
        <v>-232200</v>
      </c>
      <c r="D7" s="23">
        <v>0</v>
      </c>
      <c r="E7" s="24">
        <v>900000</v>
      </c>
      <c r="F7" s="6">
        <v>3870000</v>
      </c>
      <c r="G7" s="25">
        <v>3870000</v>
      </c>
      <c r="H7" s="26">
        <v>0</v>
      </c>
      <c r="I7" s="24">
        <v>1248000</v>
      </c>
      <c r="J7" s="6">
        <v>1297920</v>
      </c>
      <c r="K7" s="25">
        <v>1349837</v>
      </c>
    </row>
    <row r="8" spans="1:11" ht="13.5">
      <c r="A8" s="22" t="s">
        <v>21</v>
      </c>
      <c r="B8" s="6">
        <v>84649264</v>
      </c>
      <c r="C8" s="6">
        <v>11176558</v>
      </c>
      <c r="D8" s="23">
        <v>102648595</v>
      </c>
      <c r="E8" s="24">
        <v>116661000</v>
      </c>
      <c r="F8" s="6">
        <v>116066000</v>
      </c>
      <c r="G8" s="25">
        <v>116066000</v>
      </c>
      <c r="H8" s="26">
        <v>100632997</v>
      </c>
      <c r="I8" s="24">
        <v>124897000</v>
      </c>
      <c r="J8" s="6">
        <v>132425000</v>
      </c>
      <c r="K8" s="25">
        <v>140945000</v>
      </c>
    </row>
    <row r="9" spans="1:11" ht="13.5">
      <c r="A9" s="22" t="s">
        <v>22</v>
      </c>
      <c r="B9" s="6">
        <v>4084711</v>
      </c>
      <c r="C9" s="6">
        <v>-857678</v>
      </c>
      <c r="D9" s="23">
        <v>12400880</v>
      </c>
      <c r="E9" s="24">
        <v>7955993</v>
      </c>
      <c r="F9" s="6">
        <v>8286377</v>
      </c>
      <c r="G9" s="25">
        <v>8286377</v>
      </c>
      <c r="H9" s="26">
        <v>4713834</v>
      </c>
      <c r="I9" s="24">
        <v>11229345</v>
      </c>
      <c r="J9" s="6">
        <v>8975515</v>
      </c>
      <c r="K9" s="25">
        <v>9333186</v>
      </c>
    </row>
    <row r="10" spans="1:11" ht="25.5">
      <c r="A10" s="27" t="s">
        <v>129</v>
      </c>
      <c r="B10" s="28">
        <f>SUM(B5:B9)</f>
        <v>98063175</v>
      </c>
      <c r="C10" s="29">
        <f aca="true" t="shared" si="0" ref="C10:K10">SUM(C5:C9)</f>
        <v>11463462</v>
      </c>
      <c r="D10" s="30">
        <f t="shared" si="0"/>
        <v>139247119</v>
      </c>
      <c r="E10" s="28">
        <f t="shared" si="0"/>
        <v>146139992</v>
      </c>
      <c r="F10" s="29">
        <f t="shared" si="0"/>
        <v>148845376</v>
      </c>
      <c r="G10" s="31">
        <f t="shared" si="0"/>
        <v>148845376</v>
      </c>
      <c r="H10" s="32">
        <f t="shared" si="0"/>
        <v>125077487</v>
      </c>
      <c r="I10" s="28">
        <f t="shared" si="0"/>
        <v>158821643</v>
      </c>
      <c r="J10" s="29">
        <f t="shared" si="0"/>
        <v>165003625</v>
      </c>
      <c r="K10" s="31">
        <f t="shared" si="0"/>
        <v>174825422</v>
      </c>
    </row>
    <row r="11" spans="1:11" ht="13.5">
      <c r="A11" s="22" t="s">
        <v>23</v>
      </c>
      <c r="B11" s="6">
        <v>55359046</v>
      </c>
      <c r="C11" s="6">
        <v>5532191</v>
      </c>
      <c r="D11" s="23">
        <v>73774170</v>
      </c>
      <c r="E11" s="24">
        <v>81538000</v>
      </c>
      <c r="F11" s="6">
        <v>81538000</v>
      </c>
      <c r="G11" s="25">
        <v>81538000</v>
      </c>
      <c r="H11" s="26">
        <v>71483170</v>
      </c>
      <c r="I11" s="24">
        <v>86634122</v>
      </c>
      <c r="J11" s="6">
        <v>92265000</v>
      </c>
      <c r="K11" s="25">
        <v>98261999</v>
      </c>
    </row>
    <row r="12" spans="1:11" ht="13.5">
      <c r="A12" s="22" t="s">
        <v>24</v>
      </c>
      <c r="B12" s="6">
        <v>5766120</v>
      </c>
      <c r="C12" s="6">
        <v>659483</v>
      </c>
      <c r="D12" s="23">
        <v>7420389</v>
      </c>
      <c r="E12" s="24">
        <v>7930115</v>
      </c>
      <c r="F12" s="6">
        <v>7930115</v>
      </c>
      <c r="G12" s="25">
        <v>7930115</v>
      </c>
      <c r="H12" s="26">
        <v>7455466</v>
      </c>
      <c r="I12" s="24">
        <v>8425748</v>
      </c>
      <c r="J12" s="6">
        <v>8952000</v>
      </c>
      <c r="K12" s="25">
        <v>9512000</v>
      </c>
    </row>
    <row r="13" spans="1:11" ht="13.5">
      <c r="A13" s="22" t="s">
        <v>130</v>
      </c>
      <c r="B13" s="6">
        <v>9710858</v>
      </c>
      <c r="C13" s="6">
        <v>8223544</v>
      </c>
      <c r="D13" s="23">
        <v>42305540</v>
      </c>
      <c r="E13" s="24">
        <v>7014000</v>
      </c>
      <c r="F13" s="6">
        <v>25499999</v>
      </c>
      <c r="G13" s="25">
        <v>25499999</v>
      </c>
      <c r="H13" s="26">
        <v>18292205</v>
      </c>
      <c r="I13" s="24">
        <v>19500000</v>
      </c>
      <c r="J13" s="6">
        <v>20475000</v>
      </c>
      <c r="K13" s="25">
        <v>21498999</v>
      </c>
    </row>
    <row r="14" spans="1:11" ht="13.5">
      <c r="A14" s="22" t="s">
        <v>25</v>
      </c>
      <c r="B14" s="6">
        <v>146195</v>
      </c>
      <c r="C14" s="6">
        <v>431288</v>
      </c>
      <c r="D14" s="23">
        <v>1127121</v>
      </c>
      <c r="E14" s="24">
        <v>480000</v>
      </c>
      <c r="F14" s="6">
        <v>480000</v>
      </c>
      <c r="G14" s="25">
        <v>480000</v>
      </c>
      <c r="H14" s="26">
        <v>606749</v>
      </c>
      <c r="I14" s="24">
        <v>150000</v>
      </c>
      <c r="J14" s="6">
        <v>157500</v>
      </c>
      <c r="K14" s="25">
        <v>165375</v>
      </c>
    </row>
    <row r="15" spans="1:11" ht="13.5">
      <c r="A15" s="22" t="s">
        <v>26</v>
      </c>
      <c r="B15" s="6">
        <v>0</v>
      </c>
      <c r="C15" s="6">
        <v>-601</v>
      </c>
      <c r="D15" s="23">
        <v>500</v>
      </c>
      <c r="E15" s="24">
        <v>5500000</v>
      </c>
      <c r="F15" s="6">
        <v>0</v>
      </c>
      <c r="G15" s="25">
        <v>0</v>
      </c>
      <c r="H15" s="26">
        <v>0</v>
      </c>
      <c r="I15" s="24">
        <v>0</v>
      </c>
      <c r="J15" s="6">
        <v>0</v>
      </c>
      <c r="K15" s="25">
        <v>0</v>
      </c>
    </row>
    <row r="16" spans="1:11" ht="13.5">
      <c r="A16" s="22" t="s">
        <v>21</v>
      </c>
      <c r="B16" s="6">
        <v>7043758</v>
      </c>
      <c r="C16" s="6">
        <v>-481703</v>
      </c>
      <c r="D16" s="23">
        <v>1671442</v>
      </c>
      <c r="E16" s="24">
        <v>1300000</v>
      </c>
      <c r="F16" s="6">
        <v>1600000</v>
      </c>
      <c r="G16" s="25">
        <v>1600000</v>
      </c>
      <c r="H16" s="26">
        <v>875839</v>
      </c>
      <c r="I16" s="24">
        <v>2065000</v>
      </c>
      <c r="J16" s="6">
        <v>1528250</v>
      </c>
      <c r="K16" s="25">
        <v>2276663</v>
      </c>
    </row>
    <row r="17" spans="1:11" ht="13.5">
      <c r="A17" s="22" t="s">
        <v>27</v>
      </c>
      <c r="B17" s="6">
        <v>44282814</v>
      </c>
      <c r="C17" s="6">
        <v>3812283</v>
      </c>
      <c r="D17" s="23">
        <v>52356247</v>
      </c>
      <c r="E17" s="24">
        <v>41483719</v>
      </c>
      <c r="F17" s="6">
        <v>49858137</v>
      </c>
      <c r="G17" s="25">
        <v>49858137</v>
      </c>
      <c r="H17" s="26">
        <v>40789675</v>
      </c>
      <c r="I17" s="24">
        <v>57227357</v>
      </c>
      <c r="J17" s="6">
        <v>60047882</v>
      </c>
      <c r="K17" s="25">
        <v>63046732</v>
      </c>
    </row>
    <row r="18" spans="1:11" ht="13.5">
      <c r="A18" s="33" t="s">
        <v>28</v>
      </c>
      <c r="B18" s="34">
        <f>SUM(B11:B17)</f>
        <v>122308791</v>
      </c>
      <c r="C18" s="35">
        <f aca="true" t="shared" si="1" ref="C18:K18">SUM(C11:C17)</f>
        <v>18176485</v>
      </c>
      <c r="D18" s="36">
        <f t="shared" si="1"/>
        <v>178655409</v>
      </c>
      <c r="E18" s="34">
        <f t="shared" si="1"/>
        <v>145245834</v>
      </c>
      <c r="F18" s="35">
        <f t="shared" si="1"/>
        <v>166906251</v>
      </c>
      <c r="G18" s="37">
        <f t="shared" si="1"/>
        <v>166906251</v>
      </c>
      <c r="H18" s="38">
        <f t="shared" si="1"/>
        <v>139503104</v>
      </c>
      <c r="I18" s="34">
        <f t="shared" si="1"/>
        <v>174002227</v>
      </c>
      <c r="J18" s="35">
        <f t="shared" si="1"/>
        <v>183425632</v>
      </c>
      <c r="K18" s="37">
        <f t="shared" si="1"/>
        <v>194761768</v>
      </c>
    </row>
    <row r="19" spans="1:11" ht="13.5">
      <c r="A19" s="33" t="s">
        <v>29</v>
      </c>
      <c r="B19" s="39">
        <f>+B10-B18</f>
        <v>-24245616</v>
      </c>
      <c r="C19" s="40">
        <f aca="true" t="shared" si="2" ref="C19:K19">+C10-C18</f>
        <v>-6713023</v>
      </c>
      <c r="D19" s="41">
        <f t="shared" si="2"/>
        <v>-39408290</v>
      </c>
      <c r="E19" s="39">
        <f t="shared" si="2"/>
        <v>894158</v>
      </c>
      <c r="F19" s="40">
        <f t="shared" si="2"/>
        <v>-18060875</v>
      </c>
      <c r="G19" s="42">
        <f t="shared" si="2"/>
        <v>-18060875</v>
      </c>
      <c r="H19" s="43">
        <f t="shared" si="2"/>
        <v>-14425617</v>
      </c>
      <c r="I19" s="39">
        <f t="shared" si="2"/>
        <v>-15180584</v>
      </c>
      <c r="J19" s="40">
        <f t="shared" si="2"/>
        <v>-18422007</v>
      </c>
      <c r="K19" s="42">
        <f t="shared" si="2"/>
        <v>-19936346</v>
      </c>
    </row>
    <row r="20" spans="1:11" ht="25.5">
      <c r="A20" s="44" t="s">
        <v>30</v>
      </c>
      <c r="B20" s="45">
        <v>23800000</v>
      </c>
      <c r="C20" s="46">
        <v>41707</v>
      </c>
      <c r="D20" s="47">
        <v>20269239</v>
      </c>
      <c r="E20" s="45">
        <v>21357000</v>
      </c>
      <c r="F20" s="46">
        <v>24607000</v>
      </c>
      <c r="G20" s="48">
        <v>24607000</v>
      </c>
      <c r="H20" s="49">
        <v>20577016</v>
      </c>
      <c r="I20" s="45">
        <v>31489000</v>
      </c>
      <c r="J20" s="46">
        <v>22761000</v>
      </c>
      <c r="K20" s="48">
        <v>23875000</v>
      </c>
    </row>
    <row r="21" spans="1:11" ht="63.75">
      <c r="A21" s="50" t="s">
        <v>131</v>
      </c>
      <c r="B21" s="51">
        <v>0</v>
      </c>
      <c r="C21" s="52">
        <v>60092</v>
      </c>
      <c r="D21" s="53">
        <v>171909</v>
      </c>
      <c r="E21" s="51">
        <v>0</v>
      </c>
      <c r="F21" s="52">
        <v>0</v>
      </c>
      <c r="G21" s="54">
        <v>0</v>
      </c>
      <c r="H21" s="55">
        <v>454808</v>
      </c>
      <c r="I21" s="51">
        <v>0</v>
      </c>
      <c r="J21" s="52">
        <v>0</v>
      </c>
      <c r="K21" s="54">
        <v>0</v>
      </c>
    </row>
    <row r="22" spans="1:11" ht="25.5">
      <c r="A22" s="56" t="s">
        <v>132</v>
      </c>
      <c r="B22" s="57">
        <f>SUM(B19:B21)</f>
        <v>-445616</v>
      </c>
      <c r="C22" s="58">
        <f aca="true" t="shared" si="3" ref="C22:K22">SUM(C19:C21)</f>
        <v>-6611224</v>
      </c>
      <c r="D22" s="59">
        <f t="shared" si="3"/>
        <v>-18967142</v>
      </c>
      <c r="E22" s="57">
        <f t="shared" si="3"/>
        <v>22251158</v>
      </c>
      <c r="F22" s="58">
        <f t="shared" si="3"/>
        <v>6546125</v>
      </c>
      <c r="G22" s="60">
        <f t="shared" si="3"/>
        <v>6546125</v>
      </c>
      <c r="H22" s="61">
        <f t="shared" si="3"/>
        <v>6606207</v>
      </c>
      <c r="I22" s="57">
        <f t="shared" si="3"/>
        <v>16308416</v>
      </c>
      <c r="J22" s="58">
        <f t="shared" si="3"/>
        <v>4338993</v>
      </c>
      <c r="K22" s="60">
        <f t="shared" si="3"/>
        <v>3938654</v>
      </c>
    </row>
    <row r="23" spans="1:11" ht="13.5">
      <c r="A23" s="50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62" t="s">
        <v>32</v>
      </c>
      <c r="B24" s="39">
        <f>SUM(B22:B23)</f>
        <v>-445616</v>
      </c>
      <c r="C24" s="40">
        <f aca="true" t="shared" si="4" ref="C24:K24">SUM(C22:C23)</f>
        <v>-6611224</v>
      </c>
      <c r="D24" s="41">
        <f t="shared" si="4"/>
        <v>-18967142</v>
      </c>
      <c r="E24" s="39">
        <f t="shared" si="4"/>
        <v>22251158</v>
      </c>
      <c r="F24" s="40">
        <f t="shared" si="4"/>
        <v>6546125</v>
      </c>
      <c r="G24" s="42">
        <f t="shared" si="4"/>
        <v>6546125</v>
      </c>
      <c r="H24" s="43">
        <f t="shared" si="4"/>
        <v>6606207</v>
      </c>
      <c r="I24" s="39">
        <f t="shared" si="4"/>
        <v>16308416</v>
      </c>
      <c r="J24" s="40">
        <f t="shared" si="4"/>
        <v>4338993</v>
      </c>
      <c r="K24" s="42">
        <f t="shared" si="4"/>
        <v>3938654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64" t="s">
        <v>133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3.5">
      <c r="A27" s="33" t="s">
        <v>33</v>
      </c>
      <c r="B27" s="7">
        <v>25019064</v>
      </c>
      <c r="C27" s="7">
        <v>1129354</v>
      </c>
      <c r="D27" s="69">
        <v>362924960</v>
      </c>
      <c r="E27" s="70">
        <v>348896580</v>
      </c>
      <c r="F27" s="7">
        <v>25587000</v>
      </c>
      <c r="G27" s="71">
        <v>25587000</v>
      </c>
      <c r="H27" s="72">
        <v>11293070</v>
      </c>
      <c r="I27" s="70">
        <v>34389000</v>
      </c>
      <c r="J27" s="7">
        <v>25805461</v>
      </c>
      <c r="K27" s="71">
        <v>27072000</v>
      </c>
    </row>
    <row r="28" spans="1:11" ht="13.5">
      <c r="A28" s="73" t="s">
        <v>34</v>
      </c>
      <c r="B28" s="6">
        <v>23738969</v>
      </c>
      <c r="C28" s="6">
        <v>-22980212</v>
      </c>
      <c r="D28" s="23">
        <v>-6091542</v>
      </c>
      <c r="E28" s="24">
        <v>0</v>
      </c>
      <c r="F28" s="6">
        <v>24607000</v>
      </c>
      <c r="G28" s="25">
        <v>24607000</v>
      </c>
      <c r="H28" s="26">
        <v>0</v>
      </c>
      <c r="I28" s="24">
        <v>31039000</v>
      </c>
      <c r="J28" s="6">
        <v>22760461</v>
      </c>
      <c r="K28" s="25">
        <v>23875000</v>
      </c>
    </row>
    <row r="29" spans="1:11" ht="13.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3.5">
      <c r="A30" s="22" t="s">
        <v>35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36</v>
      </c>
      <c r="B31" s="6">
        <v>1280095</v>
      </c>
      <c r="C31" s="6">
        <v>4352786</v>
      </c>
      <c r="D31" s="23">
        <v>371213603</v>
      </c>
      <c r="E31" s="24">
        <v>348896580</v>
      </c>
      <c r="F31" s="6">
        <v>0</v>
      </c>
      <c r="G31" s="25">
        <v>0</v>
      </c>
      <c r="H31" s="26">
        <v>0</v>
      </c>
      <c r="I31" s="24">
        <v>0</v>
      </c>
      <c r="J31" s="6">
        <v>0</v>
      </c>
      <c r="K31" s="25">
        <v>0</v>
      </c>
    </row>
    <row r="32" spans="1:11" ht="13.5">
      <c r="A32" s="33" t="s">
        <v>37</v>
      </c>
      <c r="B32" s="7">
        <f>SUM(B28:B31)</f>
        <v>25019064</v>
      </c>
      <c r="C32" s="7">
        <f aca="true" t="shared" si="5" ref="C32:K32">SUM(C28:C31)</f>
        <v>-18627426</v>
      </c>
      <c r="D32" s="69">
        <f t="shared" si="5"/>
        <v>365122061</v>
      </c>
      <c r="E32" s="70">
        <f t="shared" si="5"/>
        <v>348896580</v>
      </c>
      <c r="F32" s="7">
        <f t="shared" si="5"/>
        <v>24607000</v>
      </c>
      <c r="G32" s="71">
        <f t="shared" si="5"/>
        <v>24607000</v>
      </c>
      <c r="H32" s="72">
        <f t="shared" si="5"/>
        <v>0</v>
      </c>
      <c r="I32" s="70">
        <f t="shared" si="5"/>
        <v>31039000</v>
      </c>
      <c r="J32" s="7">
        <f t="shared" si="5"/>
        <v>22760461</v>
      </c>
      <c r="K32" s="71">
        <f t="shared" si="5"/>
        <v>23875000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3.5">
      <c r="A34" s="64" t="s">
        <v>38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3.5">
      <c r="A35" s="22" t="s">
        <v>39</v>
      </c>
      <c r="B35" s="6">
        <v>28257104</v>
      </c>
      <c r="C35" s="6">
        <v>-6469101</v>
      </c>
      <c r="D35" s="23">
        <v>59065881</v>
      </c>
      <c r="E35" s="24">
        <v>40581834</v>
      </c>
      <c r="F35" s="6">
        <v>40310834</v>
      </c>
      <c r="G35" s="25">
        <v>40310834</v>
      </c>
      <c r="H35" s="26">
        <v>-5442959</v>
      </c>
      <c r="I35" s="24">
        <v>48972123</v>
      </c>
      <c r="J35" s="6">
        <v>52621339</v>
      </c>
      <c r="K35" s="25">
        <v>47660368</v>
      </c>
    </row>
    <row r="36" spans="1:11" ht="13.5">
      <c r="A36" s="22" t="s">
        <v>40</v>
      </c>
      <c r="B36" s="6">
        <v>266509863</v>
      </c>
      <c r="C36" s="6">
        <v>-8565481</v>
      </c>
      <c r="D36" s="23">
        <v>251830701</v>
      </c>
      <c r="E36" s="24">
        <v>348896580</v>
      </c>
      <c r="F36" s="6">
        <v>252297580</v>
      </c>
      <c r="G36" s="25">
        <v>252297580</v>
      </c>
      <c r="H36" s="26">
        <v>-3594468</v>
      </c>
      <c r="I36" s="24">
        <v>272305966</v>
      </c>
      <c r="J36" s="6">
        <v>277696137</v>
      </c>
      <c r="K36" s="25">
        <v>283330674</v>
      </c>
    </row>
    <row r="37" spans="1:11" ht="13.5">
      <c r="A37" s="22" t="s">
        <v>41</v>
      </c>
      <c r="B37" s="6">
        <v>44564484</v>
      </c>
      <c r="C37" s="6">
        <v>-8950435</v>
      </c>
      <c r="D37" s="23">
        <v>57187117</v>
      </c>
      <c r="E37" s="24">
        <v>11695905</v>
      </c>
      <c r="F37" s="6">
        <v>11695905</v>
      </c>
      <c r="G37" s="25">
        <v>11695905</v>
      </c>
      <c r="H37" s="26">
        <v>-15478842</v>
      </c>
      <c r="I37" s="24">
        <v>-18229849</v>
      </c>
      <c r="J37" s="6">
        <v>-19668123</v>
      </c>
      <c r="K37" s="25">
        <v>-21124568</v>
      </c>
    </row>
    <row r="38" spans="1:11" ht="13.5">
      <c r="A38" s="22" t="s">
        <v>42</v>
      </c>
      <c r="B38" s="6">
        <v>9297643</v>
      </c>
      <c r="C38" s="6">
        <v>519083</v>
      </c>
      <c r="D38" s="23">
        <v>9704460</v>
      </c>
      <c r="E38" s="24">
        <v>5758500</v>
      </c>
      <c r="F38" s="6">
        <v>5758500</v>
      </c>
      <c r="G38" s="25">
        <v>5758500</v>
      </c>
      <c r="H38" s="26">
        <v>-164798</v>
      </c>
      <c r="I38" s="24">
        <v>-5989360</v>
      </c>
      <c r="J38" s="6">
        <v>-6228934</v>
      </c>
      <c r="K38" s="25">
        <v>-6478092</v>
      </c>
    </row>
    <row r="39" spans="1:11" ht="13.5">
      <c r="A39" s="22" t="s">
        <v>43</v>
      </c>
      <c r="B39" s="6">
        <v>240904840</v>
      </c>
      <c r="C39" s="6">
        <v>7994</v>
      </c>
      <c r="D39" s="23">
        <v>262972147</v>
      </c>
      <c r="E39" s="24">
        <v>349772851</v>
      </c>
      <c r="F39" s="6">
        <v>268607884</v>
      </c>
      <c r="G39" s="25">
        <v>268607884</v>
      </c>
      <c r="H39" s="26">
        <v>12</v>
      </c>
      <c r="I39" s="24">
        <v>329188882</v>
      </c>
      <c r="J39" s="6">
        <v>351875540</v>
      </c>
      <c r="K39" s="25">
        <v>354655048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64" t="s">
        <v>44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3.5">
      <c r="A42" s="22" t="s">
        <v>45</v>
      </c>
      <c r="B42" s="6">
        <v>19641058</v>
      </c>
      <c r="C42" s="6">
        <v>37045</v>
      </c>
      <c r="D42" s="23">
        <v>2315568</v>
      </c>
      <c r="E42" s="24">
        <v>0</v>
      </c>
      <c r="F42" s="6">
        <v>0</v>
      </c>
      <c r="G42" s="25">
        <v>0</v>
      </c>
      <c r="H42" s="26">
        <v>8215807</v>
      </c>
      <c r="I42" s="24">
        <v>169826935</v>
      </c>
      <c r="J42" s="6">
        <v>168708813</v>
      </c>
      <c r="K42" s="25">
        <v>176893965</v>
      </c>
    </row>
    <row r="43" spans="1:11" ht="13.5">
      <c r="A43" s="22" t="s">
        <v>46</v>
      </c>
      <c r="B43" s="6">
        <v>-25019064</v>
      </c>
      <c r="C43" s="6">
        <v>-669172</v>
      </c>
      <c r="D43" s="23">
        <v>5471331</v>
      </c>
      <c r="E43" s="24">
        <v>-4802159</v>
      </c>
      <c r="F43" s="6">
        <v>-4802159</v>
      </c>
      <c r="G43" s="25">
        <v>-4802159</v>
      </c>
      <c r="H43" s="26">
        <v>0</v>
      </c>
      <c r="I43" s="24">
        <v>2712911</v>
      </c>
      <c r="J43" s="6">
        <v>-11483</v>
      </c>
      <c r="K43" s="25">
        <v>4588255</v>
      </c>
    </row>
    <row r="44" spans="1:11" ht="13.5">
      <c r="A44" s="22" t="s">
        <v>47</v>
      </c>
      <c r="B44" s="6">
        <v>-540705</v>
      </c>
      <c r="C44" s="6">
        <v>-16965</v>
      </c>
      <c r="D44" s="23">
        <v>-111979</v>
      </c>
      <c r="E44" s="24">
        <v>-10542</v>
      </c>
      <c r="F44" s="6">
        <v>-10542</v>
      </c>
      <c r="G44" s="25">
        <v>-10542</v>
      </c>
      <c r="H44" s="26">
        <v>1195</v>
      </c>
      <c r="I44" s="24">
        <v>0</v>
      </c>
      <c r="J44" s="6">
        <v>0</v>
      </c>
      <c r="K44" s="25">
        <v>0</v>
      </c>
    </row>
    <row r="45" spans="1:11" ht="13.5">
      <c r="A45" s="33" t="s">
        <v>48</v>
      </c>
      <c r="B45" s="7">
        <v>1902772</v>
      </c>
      <c r="C45" s="7">
        <v>-649092</v>
      </c>
      <c r="D45" s="69">
        <v>7674920</v>
      </c>
      <c r="E45" s="70">
        <v>-3912701</v>
      </c>
      <c r="F45" s="7">
        <v>-3912701</v>
      </c>
      <c r="G45" s="71">
        <v>-3912701</v>
      </c>
      <c r="H45" s="72">
        <v>8215807</v>
      </c>
      <c r="I45" s="70">
        <v>180285846</v>
      </c>
      <c r="J45" s="7">
        <v>174703789</v>
      </c>
      <c r="K45" s="71">
        <v>183054831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64" t="s">
        <v>49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3.5">
      <c r="A48" s="22" t="s">
        <v>50</v>
      </c>
      <c r="B48" s="6">
        <v>1902776</v>
      </c>
      <c r="C48" s="6">
        <v>-7730752</v>
      </c>
      <c r="D48" s="23">
        <v>5496150</v>
      </c>
      <c r="E48" s="24">
        <v>7929890</v>
      </c>
      <c r="F48" s="6">
        <v>7745890</v>
      </c>
      <c r="G48" s="25">
        <v>7745890</v>
      </c>
      <c r="H48" s="26">
        <v>-11600052</v>
      </c>
      <c r="I48" s="24">
        <v>6006000</v>
      </c>
      <c r="J48" s="6">
        <v>1573001</v>
      </c>
      <c r="K48" s="25">
        <v>517000</v>
      </c>
    </row>
    <row r="49" spans="1:11" ht="13.5">
      <c r="A49" s="22" t="s">
        <v>51</v>
      </c>
      <c r="B49" s="6">
        <f>+B75</f>
        <v>10596416.402332596</v>
      </c>
      <c r="C49" s="6">
        <f aca="true" t="shared" si="6" ref="C49:K49">+C75</f>
        <v>-10108905</v>
      </c>
      <c r="D49" s="23">
        <f t="shared" si="6"/>
        <v>35599251</v>
      </c>
      <c r="E49" s="24">
        <f t="shared" si="6"/>
        <v>11695905</v>
      </c>
      <c r="F49" s="6">
        <f t="shared" si="6"/>
        <v>11695905</v>
      </c>
      <c r="G49" s="25">
        <f t="shared" si="6"/>
        <v>11695905</v>
      </c>
      <c r="H49" s="26">
        <f t="shared" si="6"/>
        <v>-15477647</v>
      </c>
      <c r="I49" s="24">
        <f t="shared" si="6"/>
        <v>-47110754.06589089</v>
      </c>
      <c r="J49" s="6">
        <f t="shared" si="6"/>
        <v>-54296684.113361634</v>
      </c>
      <c r="K49" s="25">
        <f t="shared" si="6"/>
        <v>-52846978.91763915</v>
      </c>
    </row>
    <row r="50" spans="1:11" ht="13.5">
      <c r="A50" s="33" t="s">
        <v>52</v>
      </c>
      <c r="B50" s="7">
        <f>+B48-B49</f>
        <v>-8693640.402332596</v>
      </c>
      <c r="C50" s="7">
        <f aca="true" t="shared" si="7" ref="C50:K50">+C48-C49</f>
        <v>2378153</v>
      </c>
      <c r="D50" s="69">
        <f t="shared" si="7"/>
        <v>-30103101</v>
      </c>
      <c r="E50" s="70">
        <f t="shared" si="7"/>
        <v>-3766015</v>
      </c>
      <c r="F50" s="7">
        <f t="shared" si="7"/>
        <v>-3950015</v>
      </c>
      <c r="G50" s="71">
        <f t="shared" si="7"/>
        <v>-3950015</v>
      </c>
      <c r="H50" s="72">
        <f t="shared" si="7"/>
        <v>3877595</v>
      </c>
      <c r="I50" s="70">
        <f t="shared" si="7"/>
        <v>53116754.06589089</v>
      </c>
      <c r="J50" s="7">
        <f t="shared" si="7"/>
        <v>55869685.113361634</v>
      </c>
      <c r="K50" s="71">
        <f t="shared" si="7"/>
        <v>53363978.91763915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3.5">
      <c r="A52" s="64" t="s">
        <v>53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54</v>
      </c>
      <c r="B53" s="6">
        <v>265979162</v>
      </c>
      <c r="C53" s="6">
        <v>-3814377</v>
      </c>
      <c r="D53" s="23">
        <v>258125405</v>
      </c>
      <c r="E53" s="24">
        <v>348896580</v>
      </c>
      <c r="F53" s="6">
        <v>249228430</v>
      </c>
      <c r="G53" s="25">
        <v>249228430</v>
      </c>
      <c r="H53" s="26">
        <v>-7165081</v>
      </c>
      <c r="I53" s="24">
        <v>265963951</v>
      </c>
      <c r="J53" s="6">
        <v>270703743</v>
      </c>
      <c r="K53" s="25">
        <v>276015696</v>
      </c>
    </row>
    <row r="54" spans="1:11" ht="13.5">
      <c r="A54" s="22" t="s">
        <v>55</v>
      </c>
      <c r="B54" s="6">
        <v>9710858</v>
      </c>
      <c r="C54" s="6">
        <v>0</v>
      </c>
      <c r="D54" s="23">
        <v>37195920</v>
      </c>
      <c r="E54" s="24">
        <v>7014000</v>
      </c>
      <c r="F54" s="6">
        <v>25499999</v>
      </c>
      <c r="G54" s="25">
        <v>25499999</v>
      </c>
      <c r="H54" s="26">
        <v>18292205</v>
      </c>
      <c r="I54" s="24">
        <v>19500000</v>
      </c>
      <c r="J54" s="6">
        <v>20475000</v>
      </c>
      <c r="K54" s="25">
        <v>21498999</v>
      </c>
    </row>
    <row r="55" spans="1:11" ht="13.5">
      <c r="A55" s="22" t="s">
        <v>56</v>
      </c>
      <c r="B55" s="6">
        <v>0</v>
      </c>
      <c r="C55" s="6">
        <v>6094136</v>
      </c>
      <c r="D55" s="23">
        <v>321513808</v>
      </c>
      <c r="E55" s="24">
        <v>348896580</v>
      </c>
      <c r="F55" s="6">
        <v>0</v>
      </c>
      <c r="G55" s="25">
        <v>0</v>
      </c>
      <c r="H55" s="26">
        <v>1287828</v>
      </c>
      <c r="I55" s="24">
        <v>0</v>
      </c>
      <c r="J55" s="6">
        <v>0</v>
      </c>
      <c r="K55" s="25">
        <v>0</v>
      </c>
    </row>
    <row r="56" spans="1:11" ht="13.5">
      <c r="A56" s="22" t="s">
        <v>57</v>
      </c>
      <c r="B56" s="6">
        <v>0</v>
      </c>
      <c r="C56" s="6">
        <v>-5688288</v>
      </c>
      <c r="D56" s="23">
        <v>3681292</v>
      </c>
      <c r="E56" s="24">
        <v>0</v>
      </c>
      <c r="F56" s="6">
        <v>5500000</v>
      </c>
      <c r="G56" s="25">
        <v>5500000</v>
      </c>
      <c r="H56" s="26">
        <v>1817911</v>
      </c>
      <c r="I56" s="24">
        <v>7300000</v>
      </c>
      <c r="J56" s="6">
        <v>7665000</v>
      </c>
      <c r="K56" s="25">
        <v>8048250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3.5">
      <c r="A58" s="64" t="s">
        <v>58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3.5">
      <c r="A59" s="90" t="s">
        <v>59</v>
      </c>
      <c r="B59" s="6">
        <v>0</v>
      </c>
      <c r="C59" s="6">
        <v>0</v>
      </c>
      <c r="D59" s="23">
        <v>0</v>
      </c>
      <c r="E59" s="24">
        <v>0</v>
      </c>
      <c r="F59" s="6">
        <v>0</v>
      </c>
      <c r="G59" s="25">
        <v>0</v>
      </c>
      <c r="H59" s="26">
        <v>0</v>
      </c>
      <c r="I59" s="24">
        <v>0</v>
      </c>
      <c r="J59" s="6">
        <v>0</v>
      </c>
      <c r="K59" s="25">
        <v>0</v>
      </c>
    </row>
    <row r="60" spans="1:11" ht="13.5">
      <c r="A60" s="90" t="s">
        <v>60</v>
      </c>
      <c r="B60" s="6">
        <v>1235516</v>
      </c>
      <c r="C60" s="6">
        <v>1236000</v>
      </c>
      <c r="D60" s="23">
        <v>1285440</v>
      </c>
      <c r="E60" s="24">
        <v>1447680</v>
      </c>
      <c r="F60" s="6">
        <v>1447680</v>
      </c>
      <c r="G60" s="25">
        <v>1447680</v>
      </c>
      <c r="H60" s="26">
        <v>1447680</v>
      </c>
      <c r="I60" s="24">
        <v>1505587</v>
      </c>
      <c r="J60" s="6">
        <v>1565811</v>
      </c>
      <c r="K60" s="25">
        <v>1628443</v>
      </c>
    </row>
    <row r="61" spans="1:11" ht="13.5">
      <c r="A61" s="91" t="s">
        <v>61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3.5">
      <c r="A62" s="96" t="s">
        <v>62</v>
      </c>
      <c r="B62" s="97">
        <v>47</v>
      </c>
      <c r="C62" s="98">
        <v>47</v>
      </c>
      <c r="D62" s="99">
        <v>47</v>
      </c>
      <c r="E62" s="97">
        <v>93</v>
      </c>
      <c r="F62" s="98">
        <v>47</v>
      </c>
      <c r="G62" s="99">
        <v>47</v>
      </c>
      <c r="H62" s="100">
        <v>47</v>
      </c>
      <c r="I62" s="97">
        <v>47</v>
      </c>
      <c r="J62" s="98">
        <v>47</v>
      </c>
      <c r="K62" s="99">
        <v>47</v>
      </c>
    </row>
    <row r="63" spans="1:11" ht="13.5">
      <c r="A63" s="96" t="s">
        <v>63</v>
      </c>
      <c r="B63" s="97">
        <v>156</v>
      </c>
      <c r="C63" s="98">
        <v>156</v>
      </c>
      <c r="D63" s="99">
        <v>156</v>
      </c>
      <c r="E63" s="97">
        <v>156</v>
      </c>
      <c r="F63" s="98">
        <v>156</v>
      </c>
      <c r="G63" s="99">
        <v>156</v>
      </c>
      <c r="H63" s="100">
        <v>156</v>
      </c>
      <c r="I63" s="97">
        <v>156</v>
      </c>
      <c r="J63" s="98">
        <v>156</v>
      </c>
      <c r="K63" s="99">
        <v>156</v>
      </c>
    </row>
    <row r="64" spans="1:11" ht="13.5">
      <c r="A64" s="96" t="s">
        <v>64</v>
      </c>
      <c r="B64" s="97">
        <v>339</v>
      </c>
      <c r="C64" s="98">
        <v>339</v>
      </c>
      <c r="D64" s="99">
        <v>339</v>
      </c>
      <c r="E64" s="97">
        <v>339</v>
      </c>
      <c r="F64" s="98">
        <v>339</v>
      </c>
      <c r="G64" s="99">
        <v>339</v>
      </c>
      <c r="H64" s="100">
        <v>339</v>
      </c>
      <c r="I64" s="97">
        <v>339</v>
      </c>
      <c r="J64" s="98">
        <v>339</v>
      </c>
      <c r="K64" s="99">
        <v>339</v>
      </c>
    </row>
    <row r="65" spans="1:11" ht="13.5">
      <c r="A65" s="96" t="s">
        <v>65</v>
      </c>
      <c r="B65" s="97">
        <v>8739</v>
      </c>
      <c r="C65" s="98">
        <v>8739</v>
      </c>
      <c r="D65" s="99">
        <v>8739</v>
      </c>
      <c r="E65" s="97">
        <v>8739</v>
      </c>
      <c r="F65" s="98">
        <v>8739</v>
      </c>
      <c r="G65" s="99">
        <v>8739</v>
      </c>
      <c r="H65" s="100">
        <v>8739</v>
      </c>
      <c r="I65" s="97">
        <v>8739</v>
      </c>
      <c r="J65" s="98">
        <v>8739</v>
      </c>
      <c r="K65" s="99">
        <v>8739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3.5">
      <c r="A67" s="105"/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3.5">
      <c r="A68" s="107"/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3.5">
      <c r="A69" s="108"/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3.5" hidden="1">
      <c r="A70" s="4" t="s">
        <v>134</v>
      </c>
      <c r="B70" s="5">
        <f>IF(ISERROR(B71/B72),0,(B71/B72))</f>
        <v>1.275250789838671</v>
      </c>
      <c r="C70" s="5">
        <f aca="true" t="shared" si="8" ref="C70:K70">IF(ISERROR(C71/C72),0,(C71/C72))</f>
        <v>0</v>
      </c>
      <c r="D70" s="5">
        <f t="shared" si="8"/>
        <v>0</v>
      </c>
      <c r="E70" s="5">
        <f t="shared" si="8"/>
        <v>0</v>
      </c>
      <c r="F70" s="5">
        <f t="shared" si="8"/>
        <v>0</v>
      </c>
      <c r="G70" s="5">
        <f t="shared" si="8"/>
        <v>0</v>
      </c>
      <c r="H70" s="5">
        <f t="shared" si="8"/>
        <v>0</v>
      </c>
      <c r="I70" s="5">
        <f t="shared" si="8"/>
        <v>0.7217527812390016</v>
      </c>
      <c r="J70" s="5">
        <f t="shared" si="8"/>
        <v>0.7217423132832985</v>
      </c>
      <c r="K70" s="5">
        <f t="shared" si="8"/>
        <v>0.7217613390801142</v>
      </c>
    </row>
    <row r="71" spans="1:11" ht="12.75" hidden="1">
      <c r="A71" s="2" t="s">
        <v>135</v>
      </c>
      <c r="B71" s="2">
        <f>+B83</f>
        <v>14689369</v>
      </c>
      <c r="C71" s="2">
        <f aca="true" t="shared" si="9" ref="C71:K71">+C83</f>
        <v>0</v>
      </c>
      <c r="D71" s="2">
        <f t="shared" si="9"/>
        <v>0</v>
      </c>
      <c r="E71" s="2">
        <f t="shared" si="9"/>
        <v>0</v>
      </c>
      <c r="F71" s="2">
        <f t="shared" si="9"/>
        <v>0</v>
      </c>
      <c r="G71" s="2">
        <f t="shared" si="9"/>
        <v>0</v>
      </c>
      <c r="H71" s="2">
        <f t="shared" si="9"/>
        <v>0</v>
      </c>
      <c r="I71" s="2">
        <f t="shared" si="9"/>
        <v>18921935</v>
      </c>
      <c r="J71" s="2">
        <f t="shared" si="9"/>
        <v>19678813</v>
      </c>
      <c r="K71" s="2">
        <f t="shared" si="9"/>
        <v>20465965</v>
      </c>
    </row>
    <row r="72" spans="1:11" ht="12.75" hidden="1">
      <c r="A72" s="2" t="s">
        <v>136</v>
      </c>
      <c r="B72" s="2">
        <f>+B77</f>
        <v>11518808</v>
      </c>
      <c r="C72" s="2">
        <f aca="true" t="shared" si="10" ref="C72:K72">+C77</f>
        <v>481999</v>
      </c>
      <c r="D72" s="2">
        <f t="shared" si="10"/>
        <v>35060118</v>
      </c>
      <c r="E72" s="2">
        <f t="shared" si="10"/>
        <v>24708992</v>
      </c>
      <c r="F72" s="2">
        <f t="shared" si="10"/>
        <v>25209376</v>
      </c>
      <c r="G72" s="2">
        <f t="shared" si="10"/>
        <v>25209376</v>
      </c>
      <c r="H72" s="2">
        <f t="shared" si="10"/>
        <v>23026090</v>
      </c>
      <c r="I72" s="2">
        <f t="shared" si="10"/>
        <v>26216643</v>
      </c>
      <c r="J72" s="2">
        <f t="shared" si="10"/>
        <v>27265705</v>
      </c>
      <c r="K72" s="2">
        <f t="shared" si="10"/>
        <v>28355585</v>
      </c>
    </row>
    <row r="73" spans="1:11" ht="12.75" hidden="1">
      <c r="A73" s="2" t="s">
        <v>137</v>
      </c>
      <c r="B73" s="2">
        <f>+B74</f>
        <v>1733103.1666666626</v>
      </c>
      <c r="C73" s="2">
        <f aca="true" t="shared" si="11" ref="C73:K73">+(C78+C80+C81+C82)-(B78+B80+B81+B82)</f>
        <v>-24597511</v>
      </c>
      <c r="D73" s="2">
        <f t="shared" si="11"/>
        <v>54759352</v>
      </c>
      <c r="E73" s="2">
        <f t="shared" si="11"/>
        <v>-23867470</v>
      </c>
      <c r="F73" s="2">
        <f>+(F78+F80+F81+F82)-(D78+D80+D81+D82)</f>
        <v>-23954470</v>
      </c>
      <c r="G73" s="2">
        <f>+(G78+G80+G81+G82)-(D78+D80+D81+D82)</f>
        <v>-23954470</v>
      </c>
      <c r="H73" s="2">
        <f>+(H78+H80+H81+H82)-(D78+D80+D81+D82)</f>
        <v>-50353323</v>
      </c>
      <c r="I73" s="2">
        <f>+(I78+I80+I81+I82)-(E78+E80+E81+E82)</f>
        <v>7514297</v>
      </c>
      <c r="J73" s="2">
        <f t="shared" si="11"/>
        <v>7970089</v>
      </c>
      <c r="K73" s="2">
        <f t="shared" si="11"/>
        <v>-4021580</v>
      </c>
    </row>
    <row r="74" spans="1:11" ht="12.75" hidden="1">
      <c r="A74" s="2" t="s">
        <v>138</v>
      </c>
      <c r="B74" s="2">
        <f>+TREND(C74:E74)</f>
        <v>1733103.1666666626</v>
      </c>
      <c r="C74" s="2">
        <f>+C73</f>
        <v>-24597511</v>
      </c>
      <c r="D74" s="2">
        <f aca="true" t="shared" si="12" ref="D74:K74">+D73</f>
        <v>54759352</v>
      </c>
      <c r="E74" s="2">
        <f t="shared" si="12"/>
        <v>-23867470</v>
      </c>
      <c r="F74" s="2">
        <f t="shared" si="12"/>
        <v>-23954470</v>
      </c>
      <c r="G74" s="2">
        <f t="shared" si="12"/>
        <v>-23954470</v>
      </c>
      <c r="H74" s="2">
        <f t="shared" si="12"/>
        <v>-50353323</v>
      </c>
      <c r="I74" s="2">
        <f t="shared" si="12"/>
        <v>7514297</v>
      </c>
      <c r="J74" s="2">
        <f t="shared" si="12"/>
        <v>7970089</v>
      </c>
      <c r="K74" s="2">
        <f t="shared" si="12"/>
        <v>-4021580</v>
      </c>
    </row>
    <row r="75" spans="1:11" ht="12.75" hidden="1">
      <c r="A75" s="2" t="s">
        <v>139</v>
      </c>
      <c r="B75" s="2">
        <f>+B84-(((B80+B81+B78)*B70)-B79)</f>
        <v>10596416.402332596</v>
      </c>
      <c r="C75" s="2">
        <f aca="true" t="shared" si="13" ref="C75:K75">+C84-(((C80+C81+C78)*C70)-C79)</f>
        <v>-10108905</v>
      </c>
      <c r="D75" s="2">
        <f t="shared" si="13"/>
        <v>35599251</v>
      </c>
      <c r="E75" s="2">
        <f t="shared" si="13"/>
        <v>11695905</v>
      </c>
      <c r="F75" s="2">
        <f t="shared" si="13"/>
        <v>11695905</v>
      </c>
      <c r="G75" s="2">
        <f t="shared" si="13"/>
        <v>11695905</v>
      </c>
      <c r="H75" s="2">
        <f t="shared" si="13"/>
        <v>-15477647</v>
      </c>
      <c r="I75" s="2">
        <f t="shared" si="13"/>
        <v>-47110754.06589089</v>
      </c>
      <c r="J75" s="2">
        <f t="shared" si="13"/>
        <v>-54296684.113361634</v>
      </c>
      <c r="K75" s="2">
        <f t="shared" si="13"/>
        <v>-52846978.91763915</v>
      </c>
    </row>
    <row r="76" spans="1:11" ht="12.75" hidden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2.75" hidden="1">
      <c r="A77" s="1" t="s">
        <v>66</v>
      </c>
      <c r="B77" s="3">
        <v>11518808</v>
      </c>
      <c r="C77" s="3">
        <v>481999</v>
      </c>
      <c r="D77" s="3">
        <v>35060118</v>
      </c>
      <c r="E77" s="3">
        <v>24708992</v>
      </c>
      <c r="F77" s="3">
        <v>25209376</v>
      </c>
      <c r="G77" s="3">
        <v>25209376</v>
      </c>
      <c r="H77" s="3">
        <v>23026090</v>
      </c>
      <c r="I77" s="3">
        <v>26216643</v>
      </c>
      <c r="J77" s="3">
        <v>27265705</v>
      </c>
      <c r="K77" s="3">
        <v>28355585</v>
      </c>
    </row>
    <row r="78" spans="1:11" ht="12.75" hidden="1">
      <c r="A78" s="1" t="s">
        <v>67</v>
      </c>
      <c r="B78" s="3">
        <v>0</v>
      </c>
      <c r="C78" s="3">
        <v>669172</v>
      </c>
      <c r="D78" s="3">
        <v>-4802159</v>
      </c>
      <c r="E78" s="3">
        <v>0</v>
      </c>
      <c r="F78" s="3">
        <v>0</v>
      </c>
      <c r="G78" s="3">
        <v>0</v>
      </c>
      <c r="H78" s="3">
        <v>0</v>
      </c>
      <c r="I78" s="3">
        <v>287089</v>
      </c>
      <c r="J78" s="3">
        <v>298572</v>
      </c>
      <c r="K78" s="3">
        <v>310515</v>
      </c>
    </row>
    <row r="79" spans="1:11" ht="12.75" hidden="1">
      <c r="A79" s="1" t="s">
        <v>68</v>
      </c>
      <c r="B79" s="3">
        <v>44204794</v>
      </c>
      <c r="C79" s="3">
        <v>-10108905</v>
      </c>
      <c r="D79" s="3">
        <v>35599251</v>
      </c>
      <c r="E79" s="3">
        <v>11695905</v>
      </c>
      <c r="F79" s="3">
        <v>11695905</v>
      </c>
      <c r="G79" s="3">
        <v>11695905</v>
      </c>
      <c r="H79" s="3">
        <v>-15477647</v>
      </c>
      <c r="I79" s="3">
        <v>-18123000</v>
      </c>
      <c r="J79" s="3">
        <v>-19557000</v>
      </c>
      <c r="K79" s="3">
        <v>-21009000</v>
      </c>
    </row>
    <row r="80" spans="1:11" ht="12.75" hidden="1">
      <c r="A80" s="1" t="s">
        <v>69</v>
      </c>
      <c r="B80" s="3">
        <v>4527625</v>
      </c>
      <c r="C80" s="3">
        <v>1115239</v>
      </c>
      <c r="D80" s="3">
        <v>41997005</v>
      </c>
      <c r="E80" s="3">
        <v>31238292</v>
      </c>
      <c r="F80" s="3">
        <v>31151292</v>
      </c>
      <c r="G80" s="3">
        <v>31151292</v>
      </c>
      <c r="H80" s="3">
        <v>7540185</v>
      </c>
      <c r="I80" s="3">
        <v>18768518</v>
      </c>
      <c r="J80" s="3">
        <v>25882828</v>
      </c>
      <c r="K80" s="3">
        <v>20971238</v>
      </c>
    </row>
    <row r="81" spans="1:11" ht="12.75" hidden="1">
      <c r="A81" s="1" t="s">
        <v>70</v>
      </c>
      <c r="B81" s="3">
        <v>21826703</v>
      </c>
      <c r="C81" s="3">
        <v>-27594</v>
      </c>
      <c r="D81" s="3">
        <v>19321323</v>
      </c>
      <c r="E81" s="3">
        <v>433722</v>
      </c>
      <c r="F81" s="3">
        <v>433722</v>
      </c>
      <c r="G81" s="3">
        <v>433722</v>
      </c>
      <c r="H81" s="3">
        <v>-1377339</v>
      </c>
      <c r="I81" s="3">
        <v>21107389</v>
      </c>
      <c r="J81" s="3">
        <v>21951685</v>
      </c>
      <c r="K81" s="3">
        <v>22829752</v>
      </c>
    </row>
    <row r="82" spans="1:11" ht="12.75" hidden="1">
      <c r="A82" s="1" t="s">
        <v>71</v>
      </c>
      <c r="B82" s="3">
        <v>0</v>
      </c>
      <c r="C82" s="3">
        <v>0</v>
      </c>
      <c r="D82" s="3">
        <v>0</v>
      </c>
      <c r="E82" s="3">
        <v>976685</v>
      </c>
      <c r="F82" s="3">
        <v>976685</v>
      </c>
      <c r="G82" s="3">
        <v>976685</v>
      </c>
      <c r="H82" s="3">
        <v>0</v>
      </c>
      <c r="I82" s="3">
        <v>0</v>
      </c>
      <c r="J82" s="3">
        <v>0</v>
      </c>
      <c r="K82" s="3">
        <v>0</v>
      </c>
    </row>
    <row r="83" spans="1:11" ht="12.75" hidden="1">
      <c r="A83" s="1" t="s">
        <v>72</v>
      </c>
      <c r="B83" s="3">
        <v>14689369</v>
      </c>
      <c r="C83" s="3">
        <v>0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3">
        <v>18921935</v>
      </c>
      <c r="J83" s="3">
        <v>19678813</v>
      </c>
      <c r="K83" s="3">
        <v>20465965</v>
      </c>
    </row>
    <row r="84" spans="1:11" ht="12.75" hidden="1">
      <c r="A84" s="1" t="s">
        <v>73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</row>
    <row r="85" spans="1:11" ht="12.75" hidden="1">
      <c r="A85" s="1" t="s">
        <v>74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" customHeight="1">
      <c r="A1" s="109" t="s">
        <v>111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9</v>
      </c>
      <c r="D3" s="15" t="s">
        <v>9</v>
      </c>
      <c r="E3" s="13" t="s">
        <v>10</v>
      </c>
      <c r="F3" s="14" t="s">
        <v>11</v>
      </c>
      <c r="G3" s="15" t="s">
        <v>12</v>
      </c>
      <c r="H3" s="16" t="s">
        <v>13</v>
      </c>
      <c r="I3" s="13" t="s">
        <v>14</v>
      </c>
      <c r="J3" s="14" t="s">
        <v>15</v>
      </c>
      <c r="K3" s="15" t="s">
        <v>16</v>
      </c>
    </row>
    <row r="4" spans="1:11" ht="13.5">
      <c r="A4" s="17" t="s">
        <v>17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18</v>
      </c>
      <c r="B5" s="6">
        <v>0</v>
      </c>
      <c r="C5" s="6">
        <v>0</v>
      </c>
      <c r="D5" s="23">
        <v>0</v>
      </c>
      <c r="E5" s="24">
        <v>0</v>
      </c>
      <c r="F5" s="6">
        <v>0</v>
      </c>
      <c r="G5" s="25">
        <v>0</v>
      </c>
      <c r="H5" s="26">
        <v>0</v>
      </c>
      <c r="I5" s="24">
        <v>0</v>
      </c>
      <c r="J5" s="6">
        <v>0</v>
      </c>
      <c r="K5" s="25">
        <v>0</v>
      </c>
    </row>
    <row r="6" spans="1:11" ht="13.5">
      <c r="A6" s="22" t="s">
        <v>19</v>
      </c>
      <c r="B6" s="6">
        <v>19541684</v>
      </c>
      <c r="C6" s="6">
        <v>13000172</v>
      </c>
      <c r="D6" s="23">
        <v>34694847</v>
      </c>
      <c r="E6" s="24">
        <v>49452000</v>
      </c>
      <c r="F6" s="6">
        <v>56740000</v>
      </c>
      <c r="G6" s="25">
        <v>56740000</v>
      </c>
      <c r="H6" s="26">
        <v>38441920</v>
      </c>
      <c r="I6" s="24">
        <v>54311799</v>
      </c>
      <c r="J6" s="6">
        <v>56810142</v>
      </c>
      <c r="K6" s="25">
        <v>59423408</v>
      </c>
    </row>
    <row r="7" spans="1:11" ht="13.5">
      <c r="A7" s="22" t="s">
        <v>20</v>
      </c>
      <c r="B7" s="6">
        <v>5305018</v>
      </c>
      <c r="C7" s="6">
        <v>554056</v>
      </c>
      <c r="D7" s="23">
        <v>6393737</v>
      </c>
      <c r="E7" s="24">
        <v>6000000</v>
      </c>
      <c r="F7" s="6">
        <v>6000000</v>
      </c>
      <c r="G7" s="25">
        <v>6000000</v>
      </c>
      <c r="H7" s="26">
        <v>4782423</v>
      </c>
      <c r="I7" s="24">
        <v>6500000</v>
      </c>
      <c r="J7" s="6">
        <v>6799000</v>
      </c>
      <c r="K7" s="25">
        <v>7111757</v>
      </c>
    </row>
    <row r="8" spans="1:11" ht="13.5">
      <c r="A8" s="22" t="s">
        <v>21</v>
      </c>
      <c r="B8" s="6">
        <v>326159706</v>
      </c>
      <c r="C8" s="6">
        <v>9679213</v>
      </c>
      <c r="D8" s="23">
        <v>393622185</v>
      </c>
      <c r="E8" s="24">
        <v>384466950</v>
      </c>
      <c r="F8" s="6">
        <v>434580950</v>
      </c>
      <c r="G8" s="25">
        <v>434580950</v>
      </c>
      <c r="H8" s="26">
        <v>428533730</v>
      </c>
      <c r="I8" s="24">
        <v>471948250</v>
      </c>
      <c r="J8" s="6">
        <v>508832150</v>
      </c>
      <c r="K8" s="25">
        <v>552563050</v>
      </c>
    </row>
    <row r="9" spans="1:11" ht="13.5">
      <c r="A9" s="22" t="s">
        <v>22</v>
      </c>
      <c r="B9" s="6">
        <v>16426807</v>
      </c>
      <c r="C9" s="6">
        <v>-5233127</v>
      </c>
      <c r="D9" s="23">
        <v>-9230390</v>
      </c>
      <c r="E9" s="24">
        <v>59374400</v>
      </c>
      <c r="F9" s="6">
        <v>9971400</v>
      </c>
      <c r="G9" s="25">
        <v>9971400</v>
      </c>
      <c r="H9" s="26">
        <v>30042331</v>
      </c>
      <c r="I9" s="24">
        <v>13479580</v>
      </c>
      <c r="J9" s="6">
        <v>14273493</v>
      </c>
      <c r="K9" s="25">
        <v>15115223</v>
      </c>
    </row>
    <row r="10" spans="1:11" ht="25.5">
      <c r="A10" s="27" t="s">
        <v>129</v>
      </c>
      <c r="B10" s="28">
        <f>SUM(B5:B9)</f>
        <v>367433215</v>
      </c>
      <c r="C10" s="29">
        <f aca="true" t="shared" si="0" ref="C10:K10">SUM(C5:C9)</f>
        <v>18000314</v>
      </c>
      <c r="D10" s="30">
        <f t="shared" si="0"/>
        <v>425480379</v>
      </c>
      <c r="E10" s="28">
        <f t="shared" si="0"/>
        <v>499293350</v>
      </c>
      <c r="F10" s="29">
        <f t="shared" si="0"/>
        <v>507292350</v>
      </c>
      <c r="G10" s="31">
        <f t="shared" si="0"/>
        <v>507292350</v>
      </c>
      <c r="H10" s="32">
        <f t="shared" si="0"/>
        <v>501800404</v>
      </c>
      <c r="I10" s="28">
        <f t="shared" si="0"/>
        <v>546239629</v>
      </c>
      <c r="J10" s="29">
        <f t="shared" si="0"/>
        <v>586714785</v>
      </c>
      <c r="K10" s="31">
        <f t="shared" si="0"/>
        <v>634213438</v>
      </c>
    </row>
    <row r="11" spans="1:11" ht="13.5">
      <c r="A11" s="22" t="s">
        <v>23</v>
      </c>
      <c r="B11" s="6">
        <v>140608444</v>
      </c>
      <c r="C11" s="6">
        <v>14254052</v>
      </c>
      <c r="D11" s="23">
        <v>165598020</v>
      </c>
      <c r="E11" s="24">
        <v>173093395</v>
      </c>
      <c r="F11" s="6">
        <v>173881423</v>
      </c>
      <c r="G11" s="25">
        <v>173881423</v>
      </c>
      <c r="H11" s="26">
        <v>175106702</v>
      </c>
      <c r="I11" s="24">
        <v>184045394</v>
      </c>
      <c r="J11" s="6">
        <v>192511468</v>
      </c>
      <c r="K11" s="25">
        <v>201366826</v>
      </c>
    </row>
    <row r="12" spans="1:11" ht="13.5">
      <c r="A12" s="22" t="s">
        <v>24</v>
      </c>
      <c r="B12" s="6">
        <v>6874314</v>
      </c>
      <c r="C12" s="6">
        <v>693403</v>
      </c>
      <c r="D12" s="23">
        <v>8929472</v>
      </c>
      <c r="E12" s="24">
        <v>9856350</v>
      </c>
      <c r="F12" s="6">
        <v>9856393</v>
      </c>
      <c r="G12" s="25">
        <v>9856393</v>
      </c>
      <c r="H12" s="26">
        <v>9309475</v>
      </c>
      <c r="I12" s="24">
        <v>10348371</v>
      </c>
      <c r="J12" s="6">
        <v>10824396</v>
      </c>
      <c r="K12" s="25">
        <v>11322318</v>
      </c>
    </row>
    <row r="13" spans="1:11" ht="13.5">
      <c r="A13" s="22" t="s">
        <v>130</v>
      </c>
      <c r="B13" s="6">
        <v>37538624</v>
      </c>
      <c r="C13" s="6">
        <v>74992988</v>
      </c>
      <c r="D13" s="23">
        <v>109488252</v>
      </c>
      <c r="E13" s="24">
        <v>41992000</v>
      </c>
      <c r="F13" s="6">
        <v>41992000</v>
      </c>
      <c r="G13" s="25">
        <v>41992000</v>
      </c>
      <c r="H13" s="26">
        <v>0</v>
      </c>
      <c r="I13" s="24">
        <v>57130700</v>
      </c>
      <c r="J13" s="6">
        <v>59758712</v>
      </c>
      <c r="K13" s="25">
        <v>62507613</v>
      </c>
    </row>
    <row r="14" spans="1:11" ht="13.5">
      <c r="A14" s="22" t="s">
        <v>25</v>
      </c>
      <c r="B14" s="6">
        <v>1423952</v>
      </c>
      <c r="C14" s="6">
        <v>1121837</v>
      </c>
      <c r="D14" s="23">
        <v>2736207</v>
      </c>
      <c r="E14" s="24">
        <v>1451877</v>
      </c>
      <c r="F14" s="6">
        <v>1451877</v>
      </c>
      <c r="G14" s="25">
        <v>1451877</v>
      </c>
      <c r="H14" s="26">
        <v>2007261</v>
      </c>
      <c r="I14" s="24">
        <v>1700000</v>
      </c>
      <c r="J14" s="6">
        <v>1778200</v>
      </c>
      <c r="K14" s="25">
        <v>1859997</v>
      </c>
    </row>
    <row r="15" spans="1:11" ht="13.5">
      <c r="A15" s="22" t="s">
        <v>26</v>
      </c>
      <c r="B15" s="6">
        <v>166022317</v>
      </c>
      <c r="C15" s="6">
        <v>25432089</v>
      </c>
      <c r="D15" s="23">
        <v>119604275</v>
      </c>
      <c r="E15" s="24">
        <v>136731000</v>
      </c>
      <c r="F15" s="6">
        <v>142399017</v>
      </c>
      <c r="G15" s="25">
        <v>142399017</v>
      </c>
      <c r="H15" s="26">
        <v>128274039</v>
      </c>
      <c r="I15" s="24">
        <v>152667181</v>
      </c>
      <c r="J15" s="6">
        <v>175574497</v>
      </c>
      <c r="K15" s="25">
        <v>204068104</v>
      </c>
    </row>
    <row r="16" spans="1:11" ht="13.5">
      <c r="A16" s="22" t="s">
        <v>21</v>
      </c>
      <c r="B16" s="6">
        <v>0</v>
      </c>
      <c r="C16" s="6">
        <v>0</v>
      </c>
      <c r="D16" s="23">
        <v>0</v>
      </c>
      <c r="E16" s="24">
        <v>0</v>
      </c>
      <c r="F16" s="6">
        <v>0</v>
      </c>
      <c r="G16" s="25">
        <v>0</v>
      </c>
      <c r="H16" s="26">
        <v>0</v>
      </c>
      <c r="I16" s="24">
        <v>0</v>
      </c>
      <c r="J16" s="6">
        <v>0</v>
      </c>
      <c r="K16" s="25">
        <v>0</v>
      </c>
    </row>
    <row r="17" spans="1:11" ht="13.5">
      <c r="A17" s="22" t="s">
        <v>27</v>
      </c>
      <c r="B17" s="6">
        <v>108684337</v>
      </c>
      <c r="C17" s="6">
        <v>55182908</v>
      </c>
      <c r="D17" s="23">
        <v>240179555</v>
      </c>
      <c r="E17" s="24">
        <v>136168771</v>
      </c>
      <c r="F17" s="6">
        <v>137115639</v>
      </c>
      <c r="G17" s="25">
        <v>137115639</v>
      </c>
      <c r="H17" s="26">
        <v>107827116</v>
      </c>
      <c r="I17" s="24">
        <v>140348001</v>
      </c>
      <c r="J17" s="6">
        <v>146267519</v>
      </c>
      <c r="K17" s="25">
        <v>153088398</v>
      </c>
    </row>
    <row r="18" spans="1:11" ht="13.5">
      <c r="A18" s="33" t="s">
        <v>28</v>
      </c>
      <c r="B18" s="34">
        <f>SUM(B11:B17)</f>
        <v>461151988</v>
      </c>
      <c r="C18" s="35">
        <f aca="true" t="shared" si="1" ref="C18:K18">SUM(C11:C17)</f>
        <v>171677277</v>
      </c>
      <c r="D18" s="36">
        <f t="shared" si="1"/>
        <v>646535781</v>
      </c>
      <c r="E18" s="34">
        <f t="shared" si="1"/>
        <v>499293393</v>
      </c>
      <c r="F18" s="35">
        <f t="shared" si="1"/>
        <v>506696349</v>
      </c>
      <c r="G18" s="37">
        <f t="shared" si="1"/>
        <v>506696349</v>
      </c>
      <c r="H18" s="38">
        <f t="shared" si="1"/>
        <v>422524593</v>
      </c>
      <c r="I18" s="34">
        <f t="shared" si="1"/>
        <v>546239647</v>
      </c>
      <c r="J18" s="35">
        <f t="shared" si="1"/>
        <v>586714792</v>
      </c>
      <c r="K18" s="37">
        <f t="shared" si="1"/>
        <v>634213256</v>
      </c>
    </row>
    <row r="19" spans="1:11" ht="13.5">
      <c r="A19" s="33" t="s">
        <v>29</v>
      </c>
      <c r="B19" s="39">
        <f>+B10-B18</f>
        <v>-93718773</v>
      </c>
      <c r="C19" s="40">
        <f aca="true" t="shared" si="2" ref="C19:K19">+C10-C18</f>
        <v>-153676963</v>
      </c>
      <c r="D19" s="41">
        <f t="shared" si="2"/>
        <v>-221055402</v>
      </c>
      <c r="E19" s="39">
        <f t="shared" si="2"/>
        <v>-43</v>
      </c>
      <c r="F19" s="40">
        <f t="shared" si="2"/>
        <v>596001</v>
      </c>
      <c r="G19" s="42">
        <f t="shared" si="2"/>
        <v>596001</v>
      </c>
      <c r="H19" s="43">
        <f t="shared" si="2"/>
        <v>79275811</v>
      </c>
      <c r="I19" s="39">
        <f t="shared" si="2"/>
        <v>-18</v>
      </c>
      <c r="J19" s="40">
        <f t="shared" si="2"/>
        <v>-7</v>
      </c>
      <c r="K19" s="42">
        <f t="shared" si="2"/>
        <v>182</v>
      </c>
    </row>
    <row r="20" spans="1:11" ht="25.5">
      <c r="A20" s="44" t="s">
        <v>30</v>
      </c>
      <c r="B20" s="45">
        <v>230277228</v>
      </c>
      <c r="C20" s="46">
        <v>18486164</v>
      </c>
      <c r="D20" s="47">
        <v>262033666</v>
      </c>
      <c r="E20" s="45">
        <v>287211050</v>
      </c>
      <c r="F20" s="46">
        <v>298293706</v>
      </c>
      <c r="G20" s="48">
        <v>298293706</v>
      </c>
      <c r="H20" s="49">
        <v>231929675</v>
      </c>
      <c r="I20" s="45">
        <v>295260750</v>
      </c>
      <c r="J20" s="46">
        <v>311333850</v>
      </c>
      <c r="K20" s="48">
        <v>329236950</v>
      </c>
    </row>
    <row r="21" spans="1:11" ht="63.75">
      <c r="A21" s="50" t="s">
        <v>131</v>
      </c>
      <c r="B21" s="51">
        <v>0</v>
      </c>
      <c r="C21" s="52">
        <v>0</v>
      </c>
      <c r="D21" s="53">
        <v>0</v>
      </c>
      <c r="E21" s="51">
        <v>0</v>
      </c>
      <c r="F21" s="52">
        <v>33600000</v>
      </c>
      <c r="G21" s="54">
        <v>33600000</v>
      </c>
      <c r="H21" s="55">
        <v>0</v>
      </c>
      <c r="I21" s="51">
        <v>2491000</v>
      </c>
      <c r="J21" s="52">
        <v>2000000</v>
      </c>
      <c r="K21" s="54">
        <v>1000000</v>
      </c>
    </row>
    <row r="22" spans="1:11" ht="25.5">
      <c r="A22" s="56" t="s">
        <v>132</v>
      </c>
      <c r="B22" s="57">
        <f>SUM(B19:B21)</f>
        <v>136558455</v>
      </c>
      <c r="C22" s="58">
        <f aca="true" t="shared" si="3" ref="C22:K22">SUM(C19:C21)</f>
        <v>-135190799</v>
      </c>
      <c r="D22" s="59">
        <f t="shared" si="3"/>
        <v>40978264</v>
      </c>
      <c r="E22" s="57">
        <f t="shared" si="3"/>
        <v>287211007</v>
      </c>
      <c r="F22" s="58">
        <f t="shared" si="3"/>
        <v>332489707</v>
      </c>
      <c r="G22" s="60">
        <f t="shared" si="3"/>
        <v>332489707</v>
      </c>
      <c r="H22" s="61">
        <f t="shared" si="3"/>
        <v>311205486</v>
      </c>
      <c r="I22" s="57">
        <f t="shared" si="3"/>
        <v>297751732</v>
      </c>
      <c r="J22" s="58">
        <f t="shared" si="3"/>
        <v>313333843</v>
      </c>
      <c r="K22" s="60">
        <f t="shared" si="3"/>
        <v>330237132</v>
      </c>
    </row>
    <row r="23" spans="1:11" ht="13.5">
      <c r="A23" s="50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62" t="s">
        <v>32</v>
      </c>
      <c r="B24" s="39">
        <f>SUM(B22:B23)</f>
        <v>136558455</v>
      </c>
      <c r="C24" s="40">
        <f aca="true" t="shared" si="4" ref="C24:K24">SUM(C22:C23)</f>
        <v>-135190799</v>
      </c>
      <c r="D24" s="41">
        <f t="shared" si="4"/>
        <v>40978264</v>
      </c>
      <c r="E24" s="39">
        <f t="shared" si="4"/>
        <v>287211007</v>
      </c>
      <c r="F24" s="40">
        <f t="shared" si="4"/>
        <v>332489707</v>
      </c>
      <c r="G24" s="42">
        <f t="shared" si="4"/>
        <v>332489707</v>
      </c>
      <c r="H24" s="43">
        <f t="shared" si="4"/>
        <v>311205486</v>
      </c>
      <c r="I24" s="39">
        <f t="shared" si="4"/>
        <v>297751732</v>
      </c>
      <c r="J24" s="40">
        <f t="shared" si="4"/>
        <v>313333843</v>
      </c>
      <c r="K24" s="42">
        <f t="shared" si="4"/>
        <v>330237132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64" t="s">
        <v>133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3.5">
      <c r="A27" s="33" t="s">
        <v>33</v>
      </c>
      <c r="B27" s="7">
        <v>288579000</v>
      </c>
      <c r="C27" s="7">
        <v>-43121535</v>
      </c>
      <c r="D27" s="69">
        <v>2284638434</v>
      </c>
      <c r="E27" s="70">
        <v>2109666000</v>
      </c>
      <c r="F27" s="7">
        <v>274340388</v>
      </c>
      <c r="G27" s="71">
        <v>274340388</v>
      </c>
      <c r="H27" s="72">
        <v>202098163</v>
      </c>
      <c r="I27" s="70">
        <v>298414113</v>
      </c>
      <c r="J27" s="7">
        <v>314487311</v>
      </c>
      <c r="K27" s="71">
        <v>332390311</v>
      </c>
    </row>
    <row r="28" spans="1:11" ht="13.5">
      <c r="A28" s="73" t="s">
        <v>34</v>
      </c>
      <c r="B28" s="6">
        <v>285574676</v>
      </c>
      <c r="C28" s="6">
        <v>-43121535</v>
      </c>
      <c r="D28" s="23">
        <v>2277290658</v>
      </c>
      <c r="E28" s="24">
        <v>2105666000</v>
      </c>
      <c r="F28" s="6">
        <v>250230515</v>
      </c>
      <c r="G28" s="25">
        <v>250230515</v>
      </c>
      <c r="H28" s="26">
        <v>0</v>
      </c>
      <c r="I28" s="24">
        <v>289672751</v>
      </c>
      <c r="J28" s="6">
        <v>311333949</v>
      </c>
      <c r="K28" s="25">
        <v>329236949</v>
      </c>
    </row>
    <row r="29" spans="1:11" ht="13.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3.5">
      <c r="A30" s="22" t="s">
        <v>35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36</v>
      </c>
      <c r="B31" s="6">
        <v>3004324</v>
      </c>
      <c r="C31" s="6">
        <v>0</v>
      </c>
      <c r="D31" s="23">
        <v>4486694</v>
      </c>
      <c r="E31" s="24">
        <v>4000000</v>
      </c>
      <c r="F31" s="6">
        <v>24109873</v>
      </c>
      <c r="G31" s="25">
        <v>24109873</v>
      </c>
      <c r="H31" s="26">
        <v>0</v>
      </c>
      <c r="I31" s="24">
        <v>3153362</v>
      </c>
      <c r="J31" s="6">
        <v>3153362</v>
      </c>
      <c r="K31" s="25">
        <v>3153362</v>
      </c>
    </row>
    <row r="32" spans="1:11" ht="13.5">
      <c r="A32" s="33" t="s">
        <v>37</v>
      </c>
      <c r="B32" s="7">
        <f>SUM(B28:B31)</f>
        <v>288579000</v>
      </c>
      <c r="C32" s="7">
        <f aca="true" t="shared" si="5" ref="C32:K32">SUM(C28:C31)</f>
        <v>-43121535</v>
      </c>
      <c r="D32" s="69">
        <f t="shared" si="5"/>
        <v>2281777352</v>
      </c>
      <c r="E32" s="70">
        <f t="shared" si="5"/>
        <v>2109666000</v>
      </c>
      <c r="F32" s="7">
        <f t="shared" si="5"/>
        <v>274340388</v>
      </c>
      <c r="G32" s="71">
        <f t="shared" si="5"/>
        <v>274340388</v>
      </c>
      <c r="H32" s="72">
        <f t="shared" si="5"/>
        <v>0</v>
      </c>
      <c r="I32" s="70">
        <f t="shared" si="5"/>
        <v>292826113</v>
      </c>
      <c r="J32" s="7">
        <f t="shared" si="5"/>
        <v>314487311</v>
      </c>
      <c r="K32" s="71">
        <f t="shared" si="5"/>
        <v>332390311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3.5">
      <c r="A34" s="64" t="s">
        <v>38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3.5">
      <c r="A35" s="22" t="s">
        <v>39</v>
      </c>
      <c r="B35" s="6">
        <v>296925141</v>
      </c>
      <c r="C35" s="6">
        <v>-69891145</v>
      </c>
      <c r="D35" s="23">
        <v>242701637</v>
      </c>
      <c r="E35" s="24">
        <v>324045911</v>
      </c>
      <c r="F35" s="6">
        <v>285131957</v>
      </c>
      <c r="G35" s="25">
        <v>285131957</v>
      </c>
      <c r="H35" s="26">
        <v>50047638</v>
      </c>
      <c r="I35" s="24">
        <v>375112155</v>
      </c>
      <c r="J35" s="6">
        <v>402404540</v>
      </c>
      <c r="K35" s="25">
        <v>419912132</v>
      </c>
    </row>
    <row r="36" spans="1:11" ht="13.5">
      <c r="A36" s="22" t="s">
        <v>40</v>
      </c>
      <c r="B36" s="6">
        <v>1831994316</v>
      </c>
      <c r="C36" s="6">
        <v>-77028537</v>
      </c>
      <c r="D36" s="23">
        <v>1945369262</v>
      </c>
      <c r="E36" s="24">
        <v>2131408851</v>
      </c>
      <c r="F36" s="6">
        <v>2128006535</v>
      </c>
      <c r="G36" s="25">
        <v>2128006535</v>
      </c>
      <c r="H36" s="26">
        <v>202098163</v>
      </c>
      <c r="I36" s="24">
        <v>2175125119</v>
      </c>
      <c r="J36" s="6">
        <v>2411333919</v>
      </c>
      <c r="K36" s="25">
        <v>2613700922</v>
      </c>
    </row>
    <row r="37" spans="1:11" ht="13.5">
      <c r="A37" s="22" t="s">
        <v>41</v>
      </c>
      <c r="B37" s="6">
        <v>398580522</v>
      </c>
      <c r="C37" s="6">
        <v>-13747525</v>
      </c>
      <c r="D37" s="23">
        <v>282561579</v>
      </c>
      <c r="E37" s="24">
        <v>129156000</v>
      </c>
      <c r="F37" s="6">
        <v>56484000</v>
      </c>
      <c r="G37" s="25">
        <v>56484000</v>
      </c>
      <c r="H37" s="26">
        <v>-63092526</v>
      </c>
      <c r="I37" s="24">
        <v>164935000</v>
      </c>
      <c r="J37" s="6">
        <v>153747000</v>
      </c>
      <c r="K37" s="25">
        <v>154747000</v>
      </c>
    </row>
    <row r="38" spans="1:11" ht="13.5">
      <c r="A38" s="22" t="s">
        <v>42</v>
      </c>
      <c r="B38" s="6">
        <v>12719357</v>
      </c>
      <c r="C38" s="6">
        <v>1540643</v>
      </c>
      <c r="D38" s="23">
        <v>31537816</v>
      </c>
      <c r="E38" s="24">
        <v>36739000</v>
      </c>
      <c r="F38" s="6">
        <v>24326000</v>
      </c>
      <c r="G38" s="25">
        <v>24326000</v>
      </c>
      <c r="H38" s="26">
        <v>-34972048</v>
      </c>
      <c r="I38" s="24">
        <v>27202495</v>
      </c>
      <c r="J38" s="6">
        <v>14599850</v>
      </c>
      <c r="K38" s="25">
        <v>13349845</v>
      </c>
    </row>
    <row r="39" spans="1:11" ht="13.5">
      <c r="A39" s="22" t="s">
        <v>43</v>
      </c>
      <c r="B39" s="6">
        <v>1717619578</v>
      </c>
      <c r="C39" s="6">
        <v>477999</v>
      </c>
      <c r="D39" s="23">
        <v>1832993240</v>
      </c>
      <c r="E39" s="24">
        <v>2002348755</v>
      </c>
      <c r="F39" s="6">
        <v>1999838785</v>
      </c>
      <c r="G39" s="25">
        <v>1999838785</v>
      </c>
      <c r="H39" s="26">
        <v>39004885</v>
      </c>
      <c r="I39" s="24">
        <v>2060348047</v>
      </c>
      <c r="J39" s="6">
        <v>2332057766</v>
      </c>
      <c r="K39" s="25">
        <v>2535279077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64" t="s">
        <v>44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3.5">
      <c r="A42" s="22" t="s">
        <v>45</v>
      </c>
      <c r="B42" s="6">
        <v>213735172</v>
      </c>
      <c r="C42" s="6">
        <v>0</v>
      </c>
      <c r="D42" s="23">
        <v>0</v>
      </c>
      <c r="E42" s="24">
        <v>0</v>
      </c>
      <c r="F42" s="6">
        <v>779881000</v>
      </c>
      <c r="G42" s="25">
        <v>779881000</v>
      </c>
      <c r="H42" s="26">
        <v>1111</v>
      </c>
      <c r="I42" s="24">
        <v>0</v>
      </c>
      <c r="J42" s="6">
        <v>0</v>
      </c>
      <c r="K42" s="25">
        <v>0</v>
      </c>
    </row>
    <row r="43" spans="1:11" ht="13.5">
      <c r="A43" s="22" t="s">
        <v>46</v>
      </c>
      <c r="B43" s="6">
        <v>-208654983</v>
      </c>
      <c r="C43" s="6">
        <v>0</v>
      </c>
      <c r="D43" s="23">
        <v>0</v>
      </c>
      <c r="E43" s="24">
        <v>0</v>
      </c>
      <c r="F43" s="6">
        <v>0</v>
      </c>
      <c r="G43" s="25">
        <v>0</v>
      </c>
      <c r="H43" s="26">
        <v>0</v>
      </c>
      <c r="I43" s="24">
        <v>0</v>
      </c>
      <c r="J43" s="6">
        <v>0</v>
      </c>
      <c r="K43" s="25">
        <v>0</v>
      </c>
    </row>
    <row r="44" spans="1:11" ht="13.5">
      <c r="A44" s="22" t="s">
        <v>47</v>
      </c>
      <c r="B44" s="6">
        <v>-853901</v>
      </c>
      <c r="C44" s="6">
        <v>1300</v>
      </c>
      <c r="D44" s="23">
        <v>-43126</v>
      </c>
      <c r="E44" s="24">
        <v>41826</v>
      </c>
      <c r="F44" s="6">
        <v>41826</v>
      </c>
      <c r="G44" s="25">
        <v>41826</v>
      </c>
      <c r="H44" s="26">
        <v>-36850</v>
      </c>
      <c r="I44" s="24">
        <v>0</v>
      </c>
      <c r="J44" s="6">
        <v>0</v>
      </c>
      <c r="K44" s="25">
        <v>0</v>
      </c>
    </row>
    <row r="45" spans="1:11" ht="13.5">
      <c r="A45" s="33" t="s">
        <v>48</v>
      </c>
      <c r="B45" s="7">
        <v>36749698</v>
      </c>
      <c r="C45" s="7">
        <v>1300</v>
      </c>
      <c r="D45" s="69">
        <v>-43126</v>
      </c>
      <c r="E45" s="70">
        <v>8825780</v>
      </c>
      <c r="F45" s="7">
        <v>779922826</v>
      </c>
      <c r="G45" s="71">
        <v>779922826</v>
      </c>
      <c r="H45" s="72">
        <v>3061</v>
      </c>
      <c r="I45" s="70">
        <v>0</v>
      </c>
      <c r="J45" s="7">
        <v>0</v>
      </c>
      <c r="K45" s="71">
        <v>0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64" t="s">
        <v>49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3.5">
      <c r="A48" s="22" t="s">
        <v>50</v>
      </c>
      <c r="B48" s="6">
        <v>36749698</v>
      </c>
      <c r="C48" s="6">
        <v>-43105525</v>
      </c>
      <c r="D48" s="23">
        <v>40140071</v>
      </c>
      <c r="E48" s="24">
        <v>8783954</v>
      </c>
      <c r="F48" s="6">
        <v>20605000</v>
      </c>
      <c r="G48" s="25">
        <v>20605000</v>
      </c>
      <c r="H48" s="26">
        <v>20039740</v>
      </c>
      <c r="I48" s="24">
        <v>50013932</v>
      </c>
      <c r="J48" s="6">
        <v>91927627</v>
      </c>
      <c r="K48" s="25">
        <v>97388736</v>
      </c>
    </row>
    <row r="49" spans="1:11" ht="13.5">
      <c r="A49" s="22" t="s">
        <v>51</v>
      </c>
      <c r="B49" s="6">
        <f>+B75</f>
        <v>289590460.6684463</v>
      </c>
      <c r="C49" s="6">
        <f aca="true" t="shared" si="6" ref="C49:K49">+C75</f>
        <v>-48187236</v>
      </c>
      <c r="D49" s="23">
        <f t="shared" si="6"/>
        <v>245651464</v>
      </c>
      <c r="E49" s="24">
        <f t="shared" si="6"/>
        <v>127657000</v>
      </c>
      <c r="F49" s="6">
        <f t="shared" si="6"/>
        <v>20488053.947521374</v>
      </c>
      <c r="G49" s="25">
        <f t="shared" si="6"/>
        <v>20488053.947521374</v>
      </c>
      <c r="H49" s="26">
        <f t="shared" si="6"/>
        <v>-14971051</v>
      </c>
      <c r="I49" s="24">
        <f t="shared" si="6"/>
        <v>164935000</v>
      </c>
      <c r="J49" s="6">
        <f t="shared" si="6"/>
        <v>153747000</v>
      </c>
      <c r="K49" s="25">
        <f t="shared" si="6"/>
        <v>154747000</v>
      </c>
    </row>
    <row r="50" spans="1:11" ht="13.5">
      <c r="A50" s="33" t="s">
        <v>52</v>
      </c>
      <c r="B50" s="7">
        <f>+B48-B49</f>
        <v>-252840762.6684463</v>
      </c>
      <c r="C50" s="7">
        <f aca="true" t="shared" si="7" ref="C50:K50">+C48-C49</f>
        <v>5081711</v>
      </c>
      <c r="D50" s="69">
        <f t="shared" si="7"/>
        <v>-205511393</v>
      </c>
      <c r="E50" s="70">
        <f t="shared" si="7"/>
        <v>-118873046</v>
      </c>
      <c r="F50" s="7">
        <f t="shared" si="7"/>
        <v>116946.05247862637</v>
      </c>
      <c r="G50" s="71">
        <f t="shared" si="7"/>
        <v>116946.05247862637</v>
      </c>
      <c r="H50" s="72">
        <f t="shared" si="7"/>
        <v>35010791</v>
      </c>
      <c r="I50" s="70">
        <f t="shared" si="7"/>
        <v>-114921068</v>
      </c>
      <c r="J50" s="7">
        <f t="shared" si="7"/>
        <v>-61819373</v>
      </c>
      <c r="K50" s="71">
        <f t="shared" si="7"/>
        <v>-57358264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3.5">
      <c r="A52" s="64" t="s">
        <v>53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54</v>
      </c>
      <c r="B53" s="6">
        <v>1876285927</v>
      </c>
      <c r="C53" s="6">
        <v>-48721786</v>
      </c>
      <c r="D53" s="23">
        <v>1674656371</v>
      </c>
      <c r="E53" s="24">
        <v>4000000</v>
      </c>
      <c r="F53" s="6">
        <v>1830483169</v>
      </c>
      <c r="G53" s="25">
        <v>1830483169</v>
      </c>
      <c r="H53" s="26">
        <v>1722758</v>
      </c>
      <c r="I53" s="24">
        <v>1876864368</v>
      </c>
      <c r="J53" s="6">
        <v>2096999970</v>
      </c>
      <c r="K53" s="25">
        <v>2281463973</v>
      </c>
    </row>
    <row r="54" spans="1:11" ht="13.5">
      <c r="A54" s="22" t="s">
        <v>55</v>
      </c>
      <c r="B54" s="6">
        <v>37538624</v>
      </c>
      <c r="C54" s="6">
        <v>0</v>
      </c>
      <c r="D54" s="23">
        <v>62681239</v>
      </c>
      <c r="E54" s="24">
        <v>41992000</v>
      </c>
      <c r="F54" s="6">
        <v>41992000</v>
      </c>
      <c r="G54" s="25">
        <v>41992000</v>
      </c>
      <c r="H54" s="26">
        <v>0</v>
      </c>
      <c r="I54" s="24">
        <v>57130700</v>
      </c>
      <c r="J54" s="6">
        <v>59758712</v>
      </c>
      <c r="K54" s="25">
        <v>62507613</v>
      </c>
    </row>
    <row r="55" spans="1:11" ht="13.5">
      <c r="A55" s="22" t="s">
        <v>56</v>
      </c>
      <c r="B55" s="6">
        <v>0</v>
      </c>
      <c r="C55" s="6">
        <v>-30994241</v>
      </c>
      <c r="D55" s="23">
        <v>2078291746</v>
      </c>
      <c r="E55" s="24">
        <v>1942154952</v>
      </c>
      <c r="F55" s="6">
        <v>146238306</v>
      </c>
      <c r="G55" s="25">
        <v>146238306</v>
      </c>
      <c r="H55" s="26">
        <v>89470950</v>
      </c>
      <c r="I55" s="24">
        <v>101710230</v>
      </c>
      <c r="J55" s="6">
        <v>99818150</v>
      </c>
      <c r="K55" s="25">
        <v>102615331</v>
      </c>
    </row>
    <row r="56" spans="1:11" ht="13.5">
      <c r="A56" s="22" t="s">
        <v>57</v>
      </c>
      <c r="B56" s="6">
        <v>0</v>
      </c>
      <c r="C56" s="6">
        <v>-487269</v>
      </c>
      <c r="D56" s="23">
        <v>110310053</v>
      </c>
      <c r="E56" s="24">
        <v>19646998</v>
      </c>
      <c r="F56" s="6">
        <v>55320418</v>
      </c>
      <c r="G56" s="25">
        <v>55320418</v>
      </c>
      <c r="H56" s="26">
        <v>7792356</v>
      </c>
      <c r="I56" s="24">
        <v>34428016</v>
      </c>
      <c r="J56" s="6">
        <v>28826028</v>
      </c>
      <c r="K56" s="25">
        <v>29996032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3.5">
      <c r="A58" s="64" t="s">
        <v>58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3.5">
      <c r="A59" s="90" t="s">
        <v>59</v>
      </c>
      <c r="B59" s="6">
        <v>0</v>
      </c>
      <c r="C59" s="6">
        <v>0</v>
      </c>
      <c r="D59" s="23">
        <v>0</v>
      </c>
      <c r="E59" s="24">
        <v>0</v>
      </c>
      <c r="F59" s="6">
        <v>0</v>
      </c>
      <c r="G59" s="25">
        <v>0</v>
      </c>
      <c r="H59" s="26">
        <v>0</v>
      </c>
      <c r="I59" s="24">
        <v>0</v>
      </c>
      <c r="J59" s="6">
        <v>0</v>
      </c>
      <c r="K59" s="25">
        <v>0</v>
      </c>
    </row>
    <row r="60" spans="1:11" ht="13.5">
      <c r="A60" s="90" t="s">
        <v>60</v>
      </c>
      <c r="B60" s="6">
        <v>0</v>
      </c>
      <c r="C60" s="6">
        <v>0</v>
      </c>
      <c r="D60" s="23">
        <v>0</v>
      </c>
      <c r="E60" s="24">
        <v>0</v>
      </c>
      <c r="F60" s="6">
        <v>0</v>
      </c>
      <c r="G60" s="25">
        <v>0</v>
      </c>
      <c r="H60" s="26">
        <v>0</v>
      </c>
      <c r="I60" s="24">
        <v>0</v>
      </c>
      <c r="J60" s="6">
        <v>0</v>
      </c>
      <c r="K60" s="25">
        <v>0</v>
      </c>
    </row>
    <row r="61" spans="1:11" ht="13.5">
      <c r="A61" s="91" t="s">
        <v>61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3.5">
      <c r="A62" s="96" t="s">
        <v>62</v>
      </c>
      <c r="B62" s="97">
        <v>3896730</v>
      </c>
      <c r="C62" s="98">
        <v>6294564</v>
      </c>
      <c r="D62" s="99">
        <v>8551966</v>
      </c>
      <c r="E62" s="97">
        <v>28950</v>
      </c>
      <c r="F62" s="98">
        <v>28950</v>
      </c>
      <c r="G62" s="99">
        <v>28950</v>
      </c>
      <c r="H62" s="100">
        <v>28950</v>
      </c>
      <c r="I62" s="97">
        <v>0</v>
      </c>
      <c r="J62" s="98">
        <v>0</v>
      </c>
      <c r="K62" s="99">
        <v>0</v>
      </c>
    </row>
    <row r="63" spans="1:11" ht="13.5">
      <c r="A63" s="96" t="s">
        <v>63</v>
      </c>
      <c r="B63" s="97">
        <v>0</v>
      </c>
      <c r="C63" s="98">
        <v>0</v>
      </c>
      <c r="D63" s="99">
        <v>0</v>
      </c>
      <c r="E63" s="97">
        <v>0</v>
      </c>
      <c r="F63" s="98">
        <v>0</v>
      </c>
      <c r="G63" s="99">
        <v>0</v>
      </c>
      <c r="H63" s="100">
        <v>0</v>
      </c>
      <c r="I63" s="97">
        <v>0</v>
      </c>
      <c r="J63" s="98">
        <v>0</v>
      </c>
      <c r="K63" s="99">
        <v>0</v>
      </c>
    </row>
    <row r="64" spans="1:11" ht="13.5">
      <c r="A64" s="96" t="s">
        <v>64</v>
      </c>
      <c r="B64" s="97">
        <v>0</v>
      </c>
      <c r="C64" s="98">
        <v>0</v>
      </c>
      <c r="D64" s="99">
        <v>0</v>
      </c>
      <c r="E64" s="97">
        <v>36579</v>
      </c>
      <c r="F64" s="98">
        <v>36579</v>
      </c>
      <c r="G64" s="99">
        <v>36579</v>
      </c>
      <c r="H64" s="100">
        <v>36579</v>
      </c>
      <c r="I64" s="97">
        <v>0</v>
      </c>
      <c r="J64" s="98">
        <v>0</v>
      </c>
      <c r="K64" s="99">
        <v>0</v>
      </c>
    </row>
    <row r="65" spans="1:11" ht="13.5">
      <c r="A65" s="96" t="s">
        <v>65</v>
      </c>
      <c r="B65" s="97">
        <v>0</v>
      </c>
      <c r="C65" s="98">
        <v>0</v>
      </c>
      <c r="D65" s="99">
        <v>0</v>
      </c>
      <c r="E65" s="97">
        <v>0</v>
      </c>
      <c r="F65" s="98">
        <v>0</v>
      </c>
      <c r="G65" s="99">
        <v>0</v>
      </c>
      <c r="H65" s="100">
        <v>0</v>
      </c>
      <c r="I65" s="97">
        <v>0</v>
      </c>
      <c r="J65" s="98">
        <v>0</v>
      </c>
      <c r="K65" s="99">
        <v>0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3.5">
      <c r="A67" s="105"/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3.5">
      <c r="A68" s="107"/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3.5">
      <c r="A69" s="108"/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3.5" hidden="1">
      <c r="A70" s="4" t="s">
        <v>134</v>
      </c>
      <c r="B70" s="5">
        <f>IF(ISERROR(B71/B72),0,(B71/B72))</f>
        <v>0.783828184507379</v>
      </c>
      <c r="C70" s="5">
        <f aca="true" t="shared" si="8" ref="C70:K70">IF(ISERROR(C71/C72),0,(C71/C72))</f>
        <v>0</v>
      </c>
      <c r="D70" s="5">
        <f t="shared" si="8"/>
        <v>0</v>
      </c>
      <c r="E70" s="5">
        <f t="shared" si="8"/>
        <v>0</v>
      </c>
      <c r="F70" s="5">
        <f t="shared" si="8"/>
        <v>0.5416239316239316</v>
      </c>
      <c r="G70" s="5">
        <f t="shared" si="8"/>
        <v>0.5416239316239316</v>
      </c>
      <c r="H70" s="5">
        <f t="shared" si="8"/>
        <v>0</v>
      </c>
      <c r="I70" s="5">
        <f t="shared" si="8"/>
        <v>0</v>
      </c>
      <c r="J70" s="5">
        <f t="shared" si="8"/>
        <v>0</v>
      </c>
      <c r="K70" s="5">
        <f t="shared" si="8"/>
        <v>0</v>
      </c>
    </row>
    <row r="71" spans="1:11" ht="12.75" hidden="1">
      <c r="A71" s="2" t="s">
        <v>135</v>
      </c>
      <c r="B71" s="2">
        <f>+B83</f>
        <v>28193117</v>
      </c>
      <c r="C71" s="2">
        <f aca="true" t="shared" si="9" ref="C71:K71">+C83</f>
        <v>0</v>
      </c>
      <c r="D71" s="2">
        <f t="shared" si="9"/>
        <v>0</v>
      </c>
      <c r="E71" s="2">
        <f t="shared" si="9"/>
        <v>0</v>
      </c>
      <c r="F71" s="2">
        <f t="shared" si="9"/>
        <v>31685000</v>
      </c>
      <c r="G71" s="2">
        <f t="shared" si="9"/>
        <v>31685000</v>
      </c>
      <c r="H71" s="2">
        <f t="shared" si="9"/>
        <v>0</v>
      </c>
      <c r="I71" s="2">
        <f t="shared" si="9"/>
        <v>0</v>
      </c>
      <c r="J71" s="2">
        <f t="shared" si="9"/>
        <v>0</v>
      </c>
      <c r="K71" s="2">
        <f t="shared" si="9"/>
        <v>0</v>
      </c>
    </row>
    <row r="72" spans="1:11" ht="12.75" hidden="1">
      <c r="A72" s="2" t="s">
        <v>136</v>
      </c>
      <c r="B72" s="2">
        <f>+B77</f>
        <v>35968491</v>
      </c>
      <c r="C72" s="2">
        <f aca="true" t="shared" si="10" ref="C72:K72">+C77</f>
        <v>13009065</v>
      </c>
      <c r="D72" s="2">
        <f t="shared" si="10"/>
        <v>34960998</v>
      </c>
      <c r="E72" s="2">
        <f t="shared" si="10"/>
        <v>100615000</v>
      </c>
      <c r="F72" s="2">
        <f t="shared" si="10"/>
        <v>58500000</v>
      </c>
      <c r="G72" s="2">
        <f t="shared" si="10"/>
        <v>58500000</v>
      </c>
      <c r="H72" s="2">
        <f t="shared" si="10"/>
        <v>65703629</v>
      </c>
      <c r="I72" s="2">
        <f t="shared" si="10"/>
        <v>63791379</v>
      </c>
      <c r="J72" s="2">
        <f t="shared" si="10"/>
        <v>66899635</v>
      </c>
      <c r="K72" s="2">
        <f t="shared" si="10"/>
        <v>70162167</v>
      </c>
    </row>
    <row r="73" spans="1:11" ht="12.75" hidden="1">
      <c r="A73" s="2" t="s">
        <v>137</v>
      </c>
      <c r="B73" s="2">
        <f>+B74</f>
        <v>-120033987.66666666</v>
      </c>
      <c r="C73" s="2">
        <f aca="true" t="shared" si="11" ref="C73:K73">+(C78+C80+C81+C82)-(B78+B80+B81+B82)</f>
        <v>-162747857</v>
      </c>
      <c r="D73" s="2">
        <f t="shared" si="11"/>
        <v>103789910</v>
      </c>
      <c r="E73" s="2">
        <f t="shared" si="11"/>
        <v>114044461</v>
      </c>
      <c r="F73" s="2">
        <f>+(F78+F80+F81+F82)-(D78+D80+D81+D82)</f>
        <v>63309461</v>
      </c>
      <c r="G73" s="2">
        <f>+(G78+G80+G81+G82)-(D78+D80+D81+D82)</f>
        <v>63309461</v>
      </c>
      <c r="H73" s="2">
        <f>+(H78+H80+H81+H82)-(D78+D80+D81+D82)</f>
        <v>-46363863</v>
      </c>
      <c r="I73" s="2">
        <f>+(I78+I80+I81+I82)-(E78+E80+E81+E82)</f>
        <v>5782001</v>
      </c>
      <c r="J73" s="2">
        <f t="shared" si="11"/>
        <v>-20550710</v>
      </c>
      <c r="K73" s="2">
        <f t="shared" si="11"/>
        <v>5844331</v>
      </c>
    </row>
    <row r="74" spans="1:11" ht="12.75" hidden="1">
      <c r="A74" s="2" t="s">
        <v>138</v>
      </c>
      <c r="B74" s="2">
        <f>+TREND(C74:E74)</f>
        <v>-120033987.66666666</v>
      </c>
      <c r="C74" s="2">
        <f>+C73</f>
        <v>-162747857</v>
      </c>
      <c r="D74" s="2">
        <f aca="true" t="shared" si="12" ref="D74:K74">+D73</f>
        <v>103789910</v>
      </c>
      <c r="E74" s="2">
        <f t="shared" si="12"/>
        <v>114044461</v>
      </c>
      <c r="F74" s="2">
        <f t="shared" si="12"/>
        <v>63309461</v>
      </c>
      <c r="G74" s="2">
        <f t="shared" si="12"/>
        <v>63309461</v>
      </c>
      <c r="H74" s="2">
        <f t="shared" si="12"/>
        <v>-46363863</v>
      </c>
      <c r="I74" s="2">
        <f t="shared" si="12"/>
        <v>5782001</v>
      </c>
      <c r="J74" s="2">
        <f t="shared" si="12"/>
        <v>-20550710</v>
      </c>
      <c r="K74" s="2">
        <f t="shared" si="12"/>
        <v>5844331</v>
      </c>
    </row>
    <row r="75" spans="1:11" ht="12.75" hidden="1">
      <c r="A75" s="2" t="s">
        <v>139</v>
      </c>
      <c r="B75" s="2">
        <f>+B84-(((B80+B81+B78)*B70)-B79)</f>
        <v>289590460.6684463</v>
      </c>
      <c r="C75" s="2">
        <f aca="true" t="shared" si="13" ref="C75:K75">+C84-(((C80+C81+C78)*C70)-C79)</f>
        <v>-48187236</v>
      </c>
      <c r="D75" s="2">
        <f t="shared" si="13"/>
        <v>245651464</v>
      </c>
      <c r="E75" s="2">
        <f t="shared" si="13"/>
        <v>127657000</v>
      </c>
      <c r="F75" s="2">
        <f t="shared" si="13"/>
        <v>20488053.947521374</v>
      </c>
      <c r="G75" s="2">
        <f t="shared" si="13"/>
        <v>20488053.947521374</v>
      </c>
      <c r="H75" s="2">
        <f t="shared" si="13"/>
        <v>-14971051</v>
      </c>
      <c r="I75" s="2">
        <f t="shared" si="13"/>
        <v>164935000</v>
      </c>
      <c r="J75" s="2">
        <f t="shared" si="13"/>
        <v>153747000</v>
      </c>
      <c r="K75" s="2">
        <f t="shared" si="13"/>
        <v>154747000</v>
      </c>
    </row>
    <row r="76" spans="1:11" ht="12.75" hidden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2.75" hidden="1">
      <c r="A77" s="1" t="s">
        <v>66</v>
      </c>
      <c r="B77" s="3">
        <v>35968491</v>
      </c>
      <c r="C77" s="3">
        <v>13009065</v>
      </c>
      <c r="D77" s="3">
        <v>34960998</v>
      </c>
      <c r="E77" s="3">
        <v>100615000</v>
      </c>
      <c r="F77" s="3">
        <v>58500000</v>
      </c>
      <c r="G77" s="3">
        <v>58500000</v>
      </c>
      <c r="H77" s="3">
        <v>65703629</v>
      </c>
      <c r="I77" s="3">
        <v>63791379</v>
      </c>
      <c r="J77" s="3">
        <v>66899635</v>
      </c>
      <c r="K77" s="3">
        <v>70162167</v>
      </c>
    </row>
    <row r="78" spans="1:11" ht="12.75" hidden="1">
      <c r="A78" s="1" t="s">
        <v>67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2.75" hidden="1">
      <c r="A79" s="1" t="s">
        <v>68</v>
      </c>
      <c r="B79" s="3">
        <v>395665700</v>
      </c>
      <c r="C79" s="3">
        <v>-48187236</v>
      </c>
      <c r="D79" s="3">
        <v>245651464</v>
      </c>
      <c r="E79" s="3">
        <v>127657000</v>
      </c>
      <c r="F79" s="3">
        <v>56484000</v>
      </c>
      <c r="G79" s="3">
        <v>56484000</v>
      </c>
      <c r="H79" s="3">
        <v>-51946051</v>
      </c>
      <c r="I79" s="3">
        <v>164935000</v>
      </c>
      <c r="J79" s="3">
        <v>153747000</v>
      </c>
      <c r="K79" s="3">
        <v>154747000</v>
      </c>
    </row>
    <row r="80" spans="1:11" ht="12.75" hidden="1">
      <c r="A80" s="1" t="s">
        <v>69</v>
      </c>
      <c r="B80" s="3">
        <v>63797512</v>
      </c>
      <c r="C80" s="3">
        <v>-24201480</v>
      </c>
      <c r="D80" s="3">
        <v>224580311</v>
      </c>
      <c r="E80" s="3">
        <v>122080000</v>
      </c>
      <c r="F80" s="3">
        <v>71345000</v>
      </c>
      <c r="G80" s="3">
        <v>71345000</v>
      </c>
      <c r="H80" s="3">
        <v>23197526</v>
      </c>
      <c r="I80" s="3">
        <v>195668492</v>
      </c>
      <c r="J80" s="3">
        <v>170692513</v>
      </c>
      <c r="K80" s="3">
        <v>176536844</v>
      </c>
    </row>
    <row r="81" spans="1:11" ht="12.75" hidden="1">
      <c r="A81" s="1" t="s">
        <v>70</v>
      </c>
      <c r="B81" s="3">
        <v>71532196</v>
      </c>
      <c r="C81" s="3">
        <v>-3216669</v>
      </c>
      <c r="D81" s="3">
        <v>-148208550</v>
      </c>
      <c r="E81" s="3">
        <v>68336222</v>
      </c>
      <c r="F81" s="3">
        <v>63381222</v>
      </c>
      <c r="G81" s="3">
        <v>63381222</v>
      </c>
      <c r="H81" s="3">
        <v>6810372</v>
      </c>
      <c r="I81" s="3">
        <v>-4425269</v>
      </c>
      <c r="J81" s="3">
        <v>0</v>
      </c>
      <c r="K81" s="3">
        <v>0</v>
      </c>
    </row>
    <row r="82" spans="1:11" ht="12.75" hidden="1">
      <c r="A82" s="1" t="s">
        <v>71</v>
      </c>
      <c r="B82" s="3">
        <v>0</v>
      </c>
      <c r="C82" s="3">
        <v>0</v>
      </c>
      <c r="D82" s="3">
        <v>0</v>
      </c>
      <c r="E82" s="3">
        <v>0</v>
      </c>
      <c r="F82" s="3">
        <v>4955000</v>
      </c>
      <c r="G82" s="3">
        <v>4955000</v>
      </c>
      <c r="H82" s="3">
        <v>0</v>
      </c>
      <c r="I82" s="3">
        <v>4955000</v>
      </c>
      <c r="J82" s="3">
        <v>4955000</v>
      </c>
      <c r="K82" s="3">
        <v>4955000</v>
      </c>
    </row>
    <row r="83" spans="1:11" ht="12.75" hidden="1">
      <c r="A83" s="1" t="s">
        <v>72</v>
      </c>
      <c r="B83" s="3">
        <v>28193117</v>
      </c>
      <c r="C83" s="3">
        <v>0</v>
      </c>
      <c r="D83" s="3">
        <v>0</v>
      </c>
      <c r="E83" s="3">
        <v>0</v>
      </c>
      <c r="F83" s="3">
        <v>31685000</v>
      </c>
      <c r="G83" s="3">
        <v>31685000</v>
      </c>
      <c r="H83" s="3">
        <v>0</v>
      </c>
      <c r="I83" s="3">
        <v>0</v>
      </c>
      <c r="J83" s="3">
        <v>0</v>
      </c>
      <c r="K83" s="3">
        <v>0</v>
      </c>
    </row>
    <row r="84" spans="1:11" ht="12.75" hidden="1">
      <c r="A84" s="1" t="s">
        <v>73</v>
      </c>
      <c r="B84" s="3">
        <v>0</v>
      </c>
      <c r="C84" s="3">
        <v>0</v>
      </c>
      <c r="D84" s="3">
        <v>0</v>
      </c>
      <c r="E84" s="3">
        <v>0</v>
      </c>
      <c r="F84" s="3">
        <v>36975000</v>
      </c>
      <c r="G84" s="3">
        <v>36975000</v>
      </c>
      <c r="H84" s="3">
        <v>36975000</v>
      </c>
      <c r="I84" s="3">
        <v>0</v>
      </c>
      <c r="J84" s="3">
        <v>0</v>
      </c>
      <c r="K84" s="3">
        <v>0</v>
      </c>
    </row>
    <row r="85" spans="1:11" ht="12.75" hidden="1">
      <c r="A85" s="1" t="s">
        <v>74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" customHeight="1">
      <c r="A1" s="109" t="s">
        <v>76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9</v>
      </c>
      <c r="D3" s="15" t="s">
        <v>9</v>
      </c>
      <c r="E3" s="13" t="s">
        <v>10</v>
      </c>
      <c r="F3" s="14" t="s">
        <v>11</v>
      </c>
      <c r="G3" s="15" t="s">
        <v>12</v>
      </c>
      <c r="H3" s="16" t="s">
        <v>13</v>
      </c>
      <c r="I3" s="13" t="s">
        <v>14</v>
      </c>
      <c r="J3" s="14" t="s">
        <v>15</v>
      </c>
      <c r="K3" s="15" t="s">
        <v>16</v>
      </c>
    </row>
    <row r="4" spans="1:11" ht="13.5">
      <c r="A4" s="17" t="s">
        <v>17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18</v>
      </c>
      <c r="B5" s="6">
        <v>5760685</v>
      </c>
      <c r="C5" s="6">
        <v>-657</v>
      </c>
      <c r="D5" s="23">
        <v>7538883</v>
      </c>
      <c r="E5" s="24">
        <v>7541302</v>
      </c>
      <c r="F5" s="6">
        <v>7734672</v>
      </c>
      <c r="G5" s="25">
        <v>7734672</v>
      </c>
      <c r="H5" s="26">
        <v>7736072</v>
      </c>
      <c r="I5" s="24">
        <v>7541302</v>
      </c>
      <c r="J5" s="6">
        <v>8069191</v>
      </c>
      <c r="K5" s="25">
        <v>8634035</v>
      </c>
    </row>
    <row r="6" spans="1:11" ht="13.5">
      <c r="A6" s="22" t="s">
        <v>19</v>
      </c>
      <c r="B6" s="6">
        <v>0</v>
      </c>
      <c r="C6" s="6">
        <v>5904</v>
      </c>
      <c r="D6" s="23">
        <v>0</v>
      </c>
      <c r="E6" s="24">
        <v>22684</v>
      </c>
      <c r="F6" s="6">
        <v>22684</v>
      </c>
      <c r="G6" s="25">
        <v>22684</v>
      </c>
      <c r="H6" s="26">
        <v>60516</v>
      </c>
      <c r="I6" s="24">
        <v>24000</v>
      </c>
      <c r="J6" s="6">
        <v>25680</v>
      </c>
      <c r="K6" s="25">
        <v>27478</v>
      </c>
    </row>
    <row r="7" spans="1:11" ht="13.5">
      <c r="A7" s="22" t="s">
        <v>20</v>
      </c>
      <c r="B7" s="6">
        <v>11451089</v>
      </c>
      <c r="C7" s="6">
        <v>1181550</v>
      </c>
      <c r="D7" s="23">
        <v>12993519</v>
      </c>
      <c r="E7" s="24">
        <v>13531500</v>
      </c>
      <c r="F7" s="6">
        <v>13531500</v>
      </c>
      <c r="G7" s="25">
        <v>13531500</v>
      </c>
      <c r="H7" s="26">
        <v>14450114</v>
      </c>
      <c r="I7" s="24">
        <v>19200000</v>
      </c>
      <c r="J7" s="6">
        <v>20352000</v>
      </c>
      <c r="K7" s="25">
        <v>21573120</v>
      </c>
    </row>
    <row r="8" spans="1:11" ht="13.5">
      <c r="A8" s="22" t="s">
        <v>21</v>
      </c>
      <c r="B8" s="6">
        <v>134723574</v>
      </c>
      <c r="C8" s="6">
        <v>5033304</v>
      </c>
      <c r="D8" s="23">
        <v>124177879</v>
      </c>
      <c r="E8" s="24">
        <v>134979000</v>
      </c>
      <c r="F8" s="6">
        <v>161022000</v>
      </c>
      <c r="G8" s="25">
        <v>161022000</v>
      </c>
      <c r="H8" s="26">
        <v>191143212</v>
      </c>
      <c r="I8" s="24">
        <v>153052001</v>
      </c>
      <c r="J8" s="6">
        <v>161816629</v>
      </c>
      <c r="K8" s="25">
        <v>172310794</v>
      </c>
    </row>
    <row r="9" spans="1:11" ht="13.5">
      <c r="A9" s="22" t="s">
        <v>22</v>
      </c>
      <c r="B9" s="6">
        <v>702919</v>
      </c>
      <c r="C9" s="6">
        <v>-808624</v>
      </c>
      <c r="D9" s="23">
        <v>470069</v>
      </c>
      <c r="E9" s="24">
        <v>561175</v>
      </c>
      <c r="F9" s="6">
        <v>472175</v>
      </c>
      <c r="G9" s="25">
        <v>472175</v>
      </c>
      <c r="H9" s="26">
        <v>841072</v>
      </c>
      <c r="I9" s="24">
        <v>824000</v>
      </c>
      <c r="J9" s="6">
        <v>881680</v>
      </c>
      <c r="K9" s="25">
        <v>943399</v>
      </c>
    </row>
    <row r="10" spans="1:11" ht="25.5">
      <c r="A10" s="27" t="s">
        <v>129</v>
      </c>
      <c r="B10" s="28">
        <f>SUM(B5:B9)</f>
        <v>152638267</v>
      </c>
      <c r="C10" s="29">
        <f aca="true" t="shared" si="0" ref="C10:K10">SUM(C5:C9)</f>
        <v>5411477</v>
      </c>
      <c r="D10" s="30">
        <f t="shared" si="0"/>
        <v>145180350</v>
      </c>
      <c r="E10" s="28">
        <f t="shared" si="0"/>
        <v>156635661</v>
      </c>
      <c r="F10" s="29">
        <f t="shared" si="0"/>
        <v>182783031</v>
      </c>
      <c r="G10" s="31">
        <f t="shared" si="0"/>
        <v>182783031</v>
      </c>
      <c r="H10" s="32">
        <f t="shared" si="0"/>
        <v>214230986</v>
      </c>
      <c r="I10" s="28">
        <f t="shared" si="0"/>
        <v>180641303</v>
      </c>
      <c r="J10" s="29">
        <f t="shared" si="0"/>
        <v>191145180</v>
      </c>
      <c r="K10" s="31">
        <f t="shared" si="0"/>
        <v>203488826</v>
      </c>
    </row>
    <row r="11" spans="1:11" ht="13.5">
      <c r="A11" s="22" t="s">
        <v>23</v>
      </c>
      <c r="B11" s="6">
        <v>39443283</v>
      </c>
      <c r="C11" s="6">
        <v>4661175</v>
      </c>
      <c r="D11" s="23">
        <v>53010355</v>
      </c>
      <c r="E11" s="24">
        <v>68338087</v>
      </c>
      <c r="F11" s="6">
        <v>68410640</v>
      </c>
      <c r="G11" s="25">
        <v>68410640</v>
      </c>
      <c r="H11" s="26">
        <v>59556744</v>
      </c>
      <c r="I11" s="24">
        <v>75011160</v>
      </c>
      <c r="J11" s="6">
        <v>78754157</v>
      </c>
      <c r="K11" s="25">
        <v>84225310</v>
      </c>
    </row>
    <row r="12" spans="1:11" ht="13.5">
      <c r="A12" s="22" t="s">
        <v>24</v>
      </c>
      <c r="B12" s="6">
        <v>13908035</v>
      </c>
      <c r="C12" s="6">
        <v>1718092</v>
      </c>
      <c r="D12" s="23">
        <v>16888294</v>
      </c>
      <c r="E12" s="24">
        <v>17060875</v>
      </c>
      <c r="F12" s="6">
        <v>17560876</v>
      </c>
      <c r="G12" s="25">
        <v>17560876</v>
      </c>
      <c r="H12" s="26">
        <v>18487022</v>
      </c>
      <c r="I12" s="24">
        <v>18350588</v>
      </c>
      <c r="J12" s="6">
        <v>19635129</v>
      </c>
      <c r="K12" s="25">
        <v>21009590</v>
      </c>
    </row>
    <row r="13" spans="1:11" ht="13.5">
      <c r="A13" s="22" t="s">
        <v>130</v>
      </c>
      <c r="B13" s="6">
        <v>24136298</v>
      </c>
      <c r="C13" s="6">
        <v>2634187</v>
      </c>
      <c r="D13" s="23">
        <v>24223549</v>
      </c>
      <c r="E13" s="24">
        <v>30100001</v>
      </c>
      <c r="F13" s="6">
        <v>30100001</v>
      </c>
      <c r="G13" s="25">
        <v>30100001</v>
      </c>
      <c r="H13" s="26">
        <v>20859105</v>
      </c>
      <c r="I13" s="24">
        <v>30350000</v>
      </c>
      <c r="J13" s="6">
        <v>32474500</v>
      </c>
      <c r="K13" s="25">
        <v>34747715</v>
      </c>
    </row>
    <row r="14" spans="1:11" ht="13.5">
      <c r="A14" s="22" t="s">
        <v>25</v>
      </c>
      <c r="B14" s="6">
        <v>82000</v>
      </c>
      <c r="C14" s="6">
        <v>8456</v>
      </c>
      <c r="D14" s="23">
        <v>5833</v>
      </c>
      <c r="E14" s="24">
        <v>31800</v>
      </c>
      <c r="F14" s="6">
        <v>31800</v>
      </c>
      <c r="G14" s="25">
        <v>31800</v>
      </c>
      <c r="H14" s="26">
        <v>251</v>
      </c>
      <c r="I14" s="24">
        <v>32000</v>
      </c>
      <c r="J14" s="6">
        <v>34240</v>
      </c>
      <c r="K14" s="25">
        <v>36637</v>
      </c>
    </row>
    <row r="15" spans="1:11" ht="13.5">
      <c r="A15" s="22" t="s">
        <v>26</v>
      </c>
      <c r="B15" s="6">
        <v>0</v>
      </c>
      <c r="C15" s="6">
        <v>1799275</v>
      </c>
      <c r="D15" s="23">
        <v>2240876</v>
      </c>
      <c r="E15" s="24">
        <v>2990610</v>
      </c>
      <c r="F15" s="6">
        <v>3621350</v>
      </c>
      <c r="G15" s="25">
        <v>3621350</v>
      </c>
      <c r="H15" s="26">
        <v>1896373</v>
      </c>
      <c r="I15" s="24">
        <v>4799000</v>
      </c>
      <c r="J15" s="6">
        <v>4018920</v>
      </c>
      <c r="K15" s="25">
        <v>4299530</v>
      </c>
    </row>
    <row r="16" spans="1:11" ht="13.5">
      <c r="A16" s="22" t="s">
        <v>21</v>
      </c>
      <c r="B16" s="6">
        <v>0</v>
      </c>
      <c r="C16" s="6">
        <v>598097</v>
      </c>
      <c r="D16" s="23">
        <v>9735614</v>
      </c>
      <c r="E16" s="24">
        <v>8726400</v>
      </c>
      <c r="F16" s="6">
        <v>8276400</v>
      </c>
      <c r="G16" s="25">
        <v>8276400</v>
      </c>
      <c r="H16" s="26">
        <v>5680593</v>
      </c>
      <c r="I16" s="24">
        <v>9118750</v>
      </c>
      <c r="J16" s="6">
        <v>9757063</v>
      </c>
      <c r="K16" s="25">
        <v>10440057</v>
      </c>
    </row>
    <row r="17" spans="1:11" ht="13.5">
      <c r="A17" s="22" t="s">
        <v>27</v>
      </c>
      <c r="B17" s="6">
        <v>62918299</v>
      </c>
      <c r="C17" s="6">
        <v>10110934</v>
      </c>
      <c r="D17" s="23">
        <v>55748055</v>
      </c>
      <c r="E17" s="24">
        <v>83424562</v>
      </c>
      <c r="F17" s="6">
        <v>92576992</v>
      </c>
      <c r="G17" s="25">
        <v>92576992</v>
      </c>
      <c r="H17" s="26">
        <v>59699775</v>
      </c>
      <c r="I17" s="24">
        <v>92059452</v>
      </c>
      <c r="J17" s="6">
        <v>98963125</v>
      </c>
      <c r="K17" s="25">
        <v>105605499</v>
      </c>
    </row>
    <row r="18" spans="1:11" ht="13.5">
      <c r="A18" s="33" t="s">
        <v>28</v>
      </c>
      <c r="B18" s="34">
        <f>SUM(B11:B17)</f>
        <v>140487915</v>
      </c>
      <c r="C18" s="35">
        <f aca="true" t="shared" si="1" ref="C18:K18">SUM(C11:C17)</f>
        <v>21530216</v>
      </c>
      <c r="D18" s="36">
        <f t="shared" si="1"/>
        <v>161852576</v>
      </c>
      <c r="E18" s="34">
        <f t="shared" si="1"/>
        <v>210672335</v>
      </c>
      <c r="F18" s="35">
        <f t="shared" si="1"/>
        <v>220578059</v>
      </c>
      <c r="G18" s="37">
        <f t="shared" si="1"/>
        <v>220578059</v>
      </c>
      <c r="H18" s="38">
        <f t="shared" si="1"/>
        <v>166179863</v>
      </c>
      <c r="I18" s="34">
        <f t="shared" si="1"/>
        <v>229720950</v>
      </c>
      <c r="J18" s="35">
        <f t="shared" si="1"/>
        <v>243637134</v>
      </c>
      <c r="K18" s="37">
        <f t="shared" si="1"/>
        <v>260364338</v>
      </c>
    </row>
    <row r="19" spans="1:11" ht="13.5">
      <c r="A19" s="33" t="s">
        <v>29</v>
      </c>
      <c r="B19" s="39">
        <f>+B10-B18</f>
        <v>12150352</v>
      </c>
      <c r="C19" s="40">
        <f aca="true" t="shared" si="2" ref="C19:K19">+C10-C18</f>
        <v>-16118739</v>
      </c>
      <c r="D19" s="41">
        <f t="shared" si="2"/>
        <v>-16672226</v>
      </c>
      <c r="E19" s="39">
        <f t="shared" si="2"/>
        <v>-54036674</v>
      </c>
      <c r="F19" s="40">
        <f t="shared" si="2"/>
        <v>-37795028</v>
      </c>
      <c r="G19" s="42">
        <f t="shared" si="2"/>
        <v>-37795028</v>
      </c>
      <c r="H19" s="43">
        <f t="shared" si="2"/>
        <v>48051123</v>
      </c>
      <c r="I19" s="39">
        <f t="shared" si="2"/>
        <v>-49079647</v>
      </c>
      <c r="J19" s="40">
        <f t="shared" si="2"/>
        <v>-52491954</v>
      </c>
      <c r="K19" s="42">
        <f t="shared" si="2"/>
        <v>-56875512</v>
      </c>
    </row>
    <row r="20" spans="1:11" ht="25.5">
      <c r="A20" s="44" t="s">
        <v>30</v>
      </c>
      <c r="B20" s="45">
        <v>42329335</v>
      </c>
      <c r="C20" s="46">
        <v>10175859</v>
      </c>
      <c r="D20" s="47">
        <v>46171989</v>
      </c>
      <c r="E20" s="45">
        <v>49077000</v>
      </c>
      <c r="F20" s="46">
        <v>54005669</v>
      </c>
      <c r="G20" s="48">
        <v>54005669</v>
      </c>
      <c r="H20" s="49">
        <v>55446692</v>
      </c>
      <c r="I20" s="45">
        <v>33867000</v>
      </c>
      <c r="J20" s="46">
        <v>36573000</v>
      </c>
      <c r="K20" s="48">
        <v>38553000</v>
      </c>
    </row>
    <row r="21" spans="1:11" ht="63.75">
      <c r="A21" s="50" t="s">
        <v>131</v>
      </c>
      <c r="B21" s="51">
        <v>0</v>
      </c>
      <c r="C21" s="52">
        <v>0</v>
      </c>
      <c r="D21" s="53">
        <v>0</v>
      </c>
      <c r="E21" s="51">
        <v>0</v>
      </c>
      <c r="F21" s="52">
        <v>0</v>
      </c>
      <c r="G21" s="54">
        <v>0</v>
      </c>
      <c r="H21" s="55">
        <v>0</v>
      </c>
      <c r="I21" s="51">
        <v>0</v>
      </c>
      <c r="J21" s="52">
        <v>0</v>
      </c>
      <c r="K21" s="54">
        <v>0</v>
      </c>
    </row>
    <row r="22" spans="1:11" ht="25.5">
      <c r="A22" s="56" t="s">
        <v>132</v>
      </c>
      <c r="B22" s="57">
        <f>SUM(B19:B21)</f>
        <v>54479687</v>
      </c>
      <c r="C22" s="58">
        <f aca="true" t="shared" si="3" ref="C22:K22">SUM(C19:C21)</f>
        <v>-5942880</v>
      </c>
      <c r="D22" s="59">
        <f t="shared" si="3"/>
        <v>29499763</v>
      </c>
      <c r="E22" s="57">
        <f t="shared" si="3"/>
        <v>-4959674</v>
      </c>
      <c r="F22" s="58">
        <f t="shared" si="3"/>
        <v>16210641</v>
      </c>
      <c r="G22" s="60">
        <f t="shared" si="3"/>
        <v>16210641</v>
      </c>
      <c r="H22" s="61">
        <f t="shared" si="3"/>
        <v>103497815</v>
      </c>
      <c r="I22" s="57">
        <f t="shared" si="3"/>
        <v>-15212647</v>
      </c>
      <c r="J22" s="58">
        <f t="shared" si="3"/>
        <v>-15918954</v>
      </c>
      <c r="K22" s="60">
        <f t="shared" si="3"/>
        <v>-18322512</v>
      </c>
    </row>
    <row r="23" spans="1:11" ht="13.5">
      <c r="A23" s="50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62" t="s">
        <v>32</v>
      </c>
      <c r="B24" s="39">
        <f>SUM(B22:B23)</f>
        <v>54479687</v>
      </c>
      <c r="C24" s="40">
        <f aca="true" t="shared" si="4" ref="C24:K24">SUM(C22:C23)</f>
        <v>-5942880</v>
      </c>
      <c r="D24" s="41">
        <f t="shared" si="4"/>
        <v>29499763</v>
      </c>
      <c r="E24" s="39">
        <f t="shared" si="4"/>
        <v>-4959674</v>
      </c>
      <c r="F24" s="40">
        <f t="shared" si="4"/>
        <v>16210641</v>
      </c>
      <c r="G24" s="42">
        <f t="shared" si="4"/>
        <v>16210641</v>
      </c>
      <c r="H24" s="43">
        <f t="shared" si="4"/>
        <v>103497815</v>
      </c>
      <c r="I24" s="39">
        <f t="shared" si="4"/>
        <v>-15212647</v>
      </c>
      <c r="J24" s="40">
        <f t="shared" si="4"/>
        <v>-15918954</v>
      </c>
      <c r="K24" s="42">
        <f t="shared" si="4"/>
        <v>-18322512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64" t="s">
        <v>133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3.5">
      <c r="A27" s="33" t="s">
        <v>33</v>
      </c>
      <c r="B27" s="7">
        <v>44332000</v>
      </c>
      <c r="C27" s="7">
        <v>11657071</v>
      </c>
      <c r="D27" s="69">
        <v>344784563</v>
      </c>
      <c r="E27" s="70">
        <v>95273725</v>
      </c>
      <c r="F27" s="7">
        <v>129641615</v>
      </c>
      <c r="G27" s="71">
        <v>129641615</v>
      </c>
      <c r="H27" s="72">
        <v>396006305</v>
      </c>
      <c r="I27" s="70">
        <v>105652654</v>
      </c>
      <c r="J27" s="7">
        <v>69677748</v>
      </c>
      <c r="K27" s="71">
        <v>116279082</v>
      </c>
    </row>
    <row r="28" spans="1:11" ht="13.5">
      <c r="A28" s="73" t="s">
        <v>34</v>
      </c>
      <c r="B28" s="6">
        <v>44332000</v>
      </c>
      <c r="C28" s="6">
        <v>11101925</v>
      </c>
      <c r="D28" s="23">
        <v>35275090</v>
      </c>
      <c r="E28" s="24">
        <v>33090567</v>
      </c>
      <c r="F28" s="6">
        <v>52361820</v>
      </c>
      <c r="G28" s="25">
        <v>52361820</v>
      </c>
      <c r="H28" s="26">
        <v>0</v>
      </c>
      <c r="I28" s="24">
        <v>33867000</v>
      </c>
      <c r="J28" s="6">
        <v>25910009</v>
      </c>
      <c r="K28" s="25">
        <v>61319317</v>
      </c>
    </row>
    <row r="29" spans="1:11" ht="13.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3.5">
      <c r="A30" s="22" t="s">
        <v>35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36</v>
      </c>
      <c r="B31" s="6">
        <v>0</v>
      </c>
      <c r="C31" s="6">
        <v>0</v>
      </c>
      <c r="D31" s="23">
        <v>4357341</v>
      </c>
      <c r="E31" s="24">
        <v>3960000</v>
      </c>
      <c r="F31" s="6">
        <v>77279795</v>
      </c>
      <c r="G31" s="25">
        <v>77279795</v>
      </c>
      <c r="H31" s="26">
        <v>0</v>
      </c>
      <c r="I31" s="24">
        <v>71785654</v>
      </c>
      <c r="J31" s="6">
        <v>43767739</v>
      </c>
      <c r="K31" s="25">
        <v>54959765</v>
      </c>
    </row>
    <row r="32" spans="1:11" ht="13.5">
      <c r="A32" s="33" t="s">
        <v>37</v>
      </c>
      <c r="B32" s="7">
        <f>SUM(B28:B31)</f>
        <v>44332000</v>
      </c>
      <c r="C32" s="7">
        <f aca="true" t="shared" si="5" ref="C32:K32">SUM(C28:C31)</f>
        <v>11101925</v>
      </c>
      <c r="D32" s="69">
        <f t="shared" si="5"/>
        <v>39632431</v>
      </c>
      <c r="E32" s="70">
        <f t="shared" si="5"/>
        <v>37050567</v>
      </c>
      <c r="F32" s="7">
        <f t="shared" si="5"/>
        <v>129641615</v>
      </c>
      <c r="G32" s="71">
        <f t="shared" si="5"/>
        <v>129641615</v>
      </c>
      <c r="H32" s="72">
        <f t="shared" si="5"/>
        <v>0</v>
      </c>
      <c r="I32" s="70">
        <f t="shared" si="5"/>
        <v>105652654</v>
      </c>
      <c r="J32" s="7">
        <f t="shared" si="5"/>
        <v>69677748</v>
      </c>
      <c r="K32" s="71">
        <f t="shared" si="5"/>
        <v>116279082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3.5">
      <c r="A34" s="64" t="s">
        <v>38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3.5">
      <c r="A35" s="22" t="s">
        <v>39</v>
      </c>
      <c r="B35" s="6">
        <v>187433454</v>
      </c>
      <c r="C35" s="6">
        <v>-30760510</v>
      </c>
      <c r="D35" s="23">
        <v>211680676</v>
      </c>
      <c r="E35" s="24">
        <v>221799567</v>
      </c>
      <c r="F35" s="6">
        <v>671549559</v>
      </c>
      <c r="G35" s="25">
        <v>671549559</v>
      </c>
      <c r="H35" s="26">
        <v>328488616</v>
      </c>
      <c r="I35" s="24">
        <v>604296148</v>
      </c>
      <c r="J35" s="6">
        <v>620124630</v>
      </c>
      <c r="K35" s="25">
        <v>632887580</v>
      </c>
    </row>
    <row r="36" spans="1:11" ht="13.5">
      <c r="A36" s="22" t="s">
        <v>40</v>
      </c>
      <c r="B36" s="6">
        <v>320278935</v>
      </c>
      <c r="C36" s="6">
        <v>13698310</v>
      </c>
      <c r="D36" s="23">
        <v>364528932</v>
      </c>
      <c r="E36" s="24">
        <v>686495404</v>
      </c>
      <c r="F36" s="6">
        <v>768317362</v>
      </c>
      <c r="G36" s="25">
        <v>768317362</v>
      </c>
      <c r="H36" s="26">
        <v>407732919</v>
      </c>
      <c r="I36" s="24">
        <v>600793076</v>
      </c>
      <c r="J36" s="6">
        <v>564818170</v>
      </c>
      <c r="K36" s="25">
        <v>611419504</v>
      </c>
    </row>
    <row r="37" spans="1:11" ht="13.5">
      <c r="A37" s="22" t="s">
        <v>41</v>
      </c>
      <c r="B37" s="6">
        <v>23490363</v>
      </c>
      <c r="C37" s="6">
        <v>-11242314</v>
      </c>
      <c r="D37" s="23">
        <v>27263897</v>
      </c>
      <c r="E37" s="24">
        <v>23693125</v>
      </c>
      <c r="F37" s="6">
        <v>365913972</v>
      </c>
      <c r="G37" s="25">
        <v>365913972</v>
      </c>
      <c r="H37" s="26">
        <v>80454349</v>
      </c>
      <c r="I37" s="24">
        <v>366561303</v>
      </c>
      <c r="J37" s="6">
        <v>379318303</v>
      </c>
      <c r="K37" s="25">
        <v>363985303</v>
      </c>
    </row>
    <row r="38" spans="1:11" ht="13.5">
      <c r="A38" s="22" t="s">
        <v>42</v>
      </c>
      <c r="B38" s="6">
        <v>796000</v>
      </c>
      <c r="C38" s="6">
        <v>123000</v>
      </c>
      <c r="D38" s="23">
        <v>1175000</v>
      </c>
      <c r="E38" s="24">
        <v>735000</v>
      </c>
      <c r="F38" s="6">
        <v>0</v>
      </c>
      <c r="G38" s="25">
        <v>0</v>
      </c>
      <c r="H38" s="26">
        <v>1175000</v>
      </c>
      <c r="I38" s="24">
        <v>0</v>
      </c>
      <c r="J38" s="6">
        <v>0</v>
      </c>
      <c r="K38" s="25">
        <v>0</v>
      </c>
    </row>
    <row r="39" spans="1:11" ht="13.5">
      <c r="A39" s="22" t="s">
        <v>43</v>
      </c>
      <c r="B39" s="6">
        <v>483426026</v>
      </c>
      <c r="C39" s="6">
        <v>-6</v>
      </c>
      <c r="D39" s="23">
        <v>518270948</v>
      </c>
      <c r="E39" s="24">
        <v>888826520</v>
      </c>
      <c r="F39" s="6">
        <v>1057742308</v>
      </c>
      <c r="G39" s="25">
        <v>1057742308</v>
      </c>
      <c r="H39" s="26">
        <v>551094371</v>
      </c>
      <c r="I39" s="24">
        <v>853740568</v>
      </c>
      <c r="J39" s="6">
        <v>821543451</v>
      </c>
      <c r="K39" s="25">
        <v>898644293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64" t="s">
        <v>44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3.5">
      <c r="A42" s="22" t="s">
        <v>45</v>
      </c>
      <c r="B42" s="6">
        <v>90382982</v>
      </c>
      <c r="C42" s="6">
        <v>158665</v>
      </c>
      <c r="D42" s="23">
        <v>11427013</v>
      </c>
      <c r="E42" s="24">
        <v>0</v>
      </c>
      <c r="F42" s="6">
        <v>401876554</v>
      </c>
      <c r="G42" s="25">
        <v>401876554</v>
      </c>
      <c r="H42" s="26">
        <v>-20360347</v>
      </c>
      <c r="I42" s="24">
        <v>186821805</v>
      </c>
      <c r="J42" s="6">
        <v>190060436</v>
      </c>
      <c r="K42" s="25">
        <v>192610304</v>
      </c>
    </row>
    <row r="43" spans="1:11" ht="13.5">
      <c r="A43" s="22" t="s">
        <v>46</v>
      </c>
      <c r="B43" s="6">
        <v>-44005883</v>
      </c>
      <c r="C43" s="6">
        <v>0</v>
      </c>
      <c r="D43" s="23">
        <v>0</v>
      </c>
      <c r="E43" s="24">
        <v>0</v>
      </c>
      <c r="F43" s="6">
        <v>0</v>
      </c>
      <c r="G43" s="25">
        <v>0</v>
      </c>
      <c r="H43" s="26">
        <v>0</v>
      </c>
      <c r="I43" s="24">
        <v>0</v>
      </c>
      <c r="J43" s="6">
        <v>0</v>
      </c>
      <c r="K43" s="25">
        <v>0</v>
      </c>
    </row>
    <row r="44" spans="1:11" ht="13.5">
      <c r="A44" s="22" t="s">
        <v>47</v>
      </c>
      <c r="B44" s="6">
        <v>0</v>
      </c>
      <c r="C44" s="6">
        <v>-326</v>
      </c>
      <c r="D44" s="23">
        <v>34877</v>
      </c>
      <c r="E44" s="24">
        <v>-34551</v>
      </c>
      <c r="F44" s="6">
        <v>-34551</v>
      </c>
      <c r="G44" s="25">
        <v>-34551</v>
      </c>
      <c r="H44" s="26">
        <v>-40907</v>
      </c>
      <c r="I44" s="24">
        <v>0</v>
      </c>
      <c r="J44" s="6">
        <v>0</v>
      </c>
      <c r="K44" s="25">
        <v>0</v>
      </c>
    </row>
    <row r="45" spans="1:11" ht="13.5">
      <c r="A45" s="33" t="s">
        <v>48</v>
      </c>
      <c r="B45" s="7">
        <v>169217390</v>
      </c>
      <c r="C45" s="7">
        <v>158339</v>
      </c>
      <c r="D45" s="69">
        <v>11461890</v>
      </c>
      <c r="E45" s="70">
        <v>199937720</v>
      </c>
      <c r="F45" s="7">
        <v>601814274</v>
      </c>
      <c r="G45" s="71">
        <v>601814274</v>
      </c>
      <c r="H45" s="72">
        <v>-20359825</v>
      </c>
      <c r="I45" s="70">
        <v>386794076</v>
      </c>
      <c r="J45" s="7">
        <v>390032707</v>
      </c>
      <c r="K45" s="71">
        <v>392582575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64" t="s">
        <v>49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3.5">
      <c r="A48" s="22" t="s">
        <v>50</v>
      </c>
      <c r="B48" s="6">
        <v>169217390</v>
      </c>
      <c r="C48" s="6">
        <v>-32080222</v>
      </c>
      <c r="D48" s="23">
        <v>196621818</v>
      </c>
      <c r="E48" s="24">
        <v>199972271</v>
      </c>
      <c r="F48" s="6">
        <v>643783647</v>
      </c>
      <c r="G48" s="25">
        <v>643783647</v>
      </c>
      <c r="H48" s="26">
        <v>309727364</v>
      </c>
      <c r="I48" s="24">
        <v>581076881</v>
      </c>
      <c r="J48" s="6">
        <v>595848143</v>
      </c>
      <c r="K48" s="25">
        <v>607479879</v>
      </c>
    </row>
    <row r="49" spans="1:11" ht="13.5">
      <c r="A49" s="22" t="s">
        <v>51</v>
      </c>
      <c r="B49" s="6">
        <f>+B75</f>
        <v>9696959.092715457</v>
      </c>
      <c r="C49" s="6">
        <f aca="true" t="shared" si="6" ref="C49:K49">+C75</f>
        <v>-11774274</v>
      </c>
      <c r="D49" s="23">
        <f t="shared" si="6"/>
        <v>21729455</v>
      </c>
      <c r="E49" s="24">
        <f t="shared" si="6"/>
        <v>21336440</v>
      </c>
      <c r="F49" s="6">
        <f t="shared" si="6"/>
        <v>332303588.74118114</v>
      </c>
      <c r="G49" s="25">
        <f t="shared" si="6"/>
        <v>332303588.74118114</v>
      </c>
      <c r="H49" s="26">
        <f t="shared" si="6"/>
        <v>74913551</v>
      </c>
      <c r="I49" s="24">
        <f t="shared" si="6"/>
        <v>338479672.8765817</v>
      </c>
      <c r="J49" s="6">
        <f t="shared" si="6"/>
        <v>350302955.53511167</v>
      </c>
      <c r="K49" s="25">
        <f t="shared" si="6"/>
        <v>333967615.9304764</v>
      </c>
    </row>
    <row r="50" spans="1:11" ht="13.5">
      <c r="A50" s="33" t="s">
        <v>52</v>
      </c>
      <c r="B50" s="7">
        <f>+B48-B49</f>
        <v>159520430.90728456</v>
      </c>
      <c r="C50" s="7">
        <f aca="true" t="shared" si="7" ref="C50:K50">+C48-C49</f>
        <v>-20305948</v>
      </c>
      <c r="D50" s="69">
        <f t="shared" si="7"/>
        <v>174892363</v>
      </c>
      <c r="E50" s="70">
        <f t="shared" si="7"/>
        <v>178635831</v>
      </c>
      <c r="F50" s="7">
        <f t="shared" si="7"/>
        <v>311480058.25881886</v>
      </c>
      <c r="G50" s="71">
        <f t="shared" si="7"/>
        <v>311480058.25881886</v>
      </c>
      <c r="H50" s="72">
        <f t="shared" si="7"/>
        <v>234813813</v>
      </c>
      <c r="I50" s="70">
        <f t="shared" si="7"/>
        <v>242597208.12341827</v>
      </c>
      <c r="J50" s="7">
        <f t="shared" si="7"/>
        <v>245545187.46488833</v>
      </c>
      <c r="K50" s="71">
        <f t="shared" si="7"/>
        <v>273512263.0695236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3.5">
      <c r="A52" s="64" t="s">
        <v>53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54</v>
      </c>
      <c r="B53" s="6">
        <v>320279552</v>
      </c>
      <c r="C53" s="6">
        <v>15296648</v>
      </c>
      <c r="D53" s="23">
        <v>318152398</v>
      </c>
      <c r="E53" s="24">
        <v>499018378</v>
      </c>
      <c r="F53" s="6">
        <v>558998526</v>
      </c>
      <c r="G53" s="25">
        <v>558998526</v>
      </c>
      <c r="H53" s="26">
        <v>328737706</v>
      </c>
      <c r="I53" s="24">
        <v>529143803</v>
      </c>
      <c r="J53" s="6">
        <v>517264496</v>
      </c>
      <c r="K53" s="25">
        <v>508913569</v>
      </c>
    </row>
    <row r="54" spans="1:11" ht="13.5">
      <c r="A54" s="22" t="s">
        <v>55</v>
      </c>
      <c r="B54" s="6">
        <v>24136298</v>
      </c>
      <c r="C54" s="6">
        <v>0</v>
      </c>
      <c r="D54" s="23">
        <v>24223549</v>
      </c>
      <c r="E54" s="24">
        <v>30100001</v>
      </c>
      <c r="F54" s="6">
        <v>30100001</v>
      </c>
      <c r="G54" s="25">
        <v>30100001</v>
      </c>
      <c r="H54" s="26">
        <v>20859105</v>
      </c>
      <c r="I54" s="24">
        <v>30350000</v>
      </c>
      <c r="J54" s="6">
        <v>32474500</v>
      </c>
      <c r="K54" s="25">
        <v>34747715</v>
      </c>
    </row>
    <row r="55" spans="1:11" ht="13.5">
      <c r="A55" s="22" t="s">
        <v>56</v>
      </c>
      <c r="B55" s="6">
        <v>0</v>
      </c>
      <c r="C55" s="6">
        <v>-28485010</v>
      </c>
      <c r="D55" s="23">
        <v>104268915</v>
      </c>
      <c r="E55" s="24">
        <v>23542971</v>
      </c>
      <c r="F55" s="6">
        <v>40160670</v>
      </c>
      <c r="G55" s="25">
        <v>40160670</v>
      </c>
      <c r="H55" s="26">
        <v>100264633</v>
      </c>
      <c r="I55" s="24">
        <v>15281015</v>
      </c>
      <c r="J55" s="6">
        <v>10232087</v>
      </c>
      <c r="K55" s="25">
        <v>0</v>
      </c>
    </row>
    <row r="56" spans="1:11" ht="13.5">
      <c r="A56" s="22" t="s">
        <v>57</v>
      </c>
      <c r="B56" s="6">
        <v>8478000</v>
      </c>
      <c r="C56" s="6">
        <v>286874</v>
      </c>
      <c r="D56" s="23">
        <v>5812345</v>
      </c>
      <c r="E56" s="24">
        <v>9319710</v>
      </c>
      <c r="F56" s="6">
        <v>8263931</v>
      </c>
      <c r="G56" s="25">
        <v>8263931</v>
      </c>
      <c r="H56" s="26">
        <v>7267272</v>
      </c>
      <c r="I56" s="24">
        <v>19882000</v>
      </c>
      <c r="J56" s="6">
        <v>20896030</v>
      </c>
      <c r="K56" s="25">
        <v>22762902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3.5">
      <c r="A58" s="64" t="s">
        <v>58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3.5">
      <c r="A59" s="90" t="s">
        <v>59</v>
      </c>
      <c r="B59" s="6">
        <v>0</v>
      </c>
      <c r="C59" s="6">
        <v>0</v>
      </c>
      <c r="D59" s="23">
        <v>0</v>
      </c>
      <c r="E59" s="24">
        <v>0</v>
      </c>
      <c r="F59" s="6">
        <v>0</v>
      </c>
      <c r="G59" s="25">
        <v>0</v>
      </c>
      <c r="H59" s="26">
        <v>0</v>
      </c>
      <c r="I59" s="24">
        <v>0</v>
      </c>
      <c r="J59" s="6">
        <v>0</v>
      </c>
      <c r="K59" s="25">
        <v>0</v>
      </c>
    </row>
    <row r="60" spans="1:11" ht="13.5">
      <c r="A60" s="90" t="s">
        <v>60</v>
      </c>
      <c r="B60" s="6">
        <v>0</v>
      </c>
      <c r="C60" s="6">
        <v>0</v>
      </c>
      <c r="D60" s="23">
        <v>0</v>
      </c>
      <c r="E60" s="24">
        <v>0</v>
      </c>
      <c r="F60" s="6">
        <v>0</v>
      </c>
      <c r="G60" s="25">
        <v>0</v>
      </c>
      <c r="H60" s="26">
        <v>0</v>
      </c>
      <c r="I60" s="24">
        <v>0</v>
      </c>
      <c r="J60" s="6">
        <v>0</v>
      </c>
      <c r="K60" s="25">
        <v>0</v>
      </c>
    </row>
    <row r="61" spans="1:11" ht="13.5">
      <c r="A61" s="91" t="s">
        <v>61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3.5">
      <c r="A62" s="96" t="s">
        <v>62</v>
      </c>
      <c r="B62" s="97">
        <v>0</v>
      </c>
      <c r="C62" s="98">
        <v>0</v>
      </c>
      <c r="D62" s="99">
        <v>15872</v>
      </c>
      <c r="E62" s="97">
        <v>15872</v>
      </c>
      <c r="F62" s="98">
        <v>15872</v>
      </c>
      <c r="G62" s="99">
        <v>15872</v>
      </c>
      <c r="H62" s="100">
        <v>15872</v>
      </c>
      <c r="I62" s="97">
        <v>0</v>
      </c>
      <c r="J62" s="98">
        <v>0</v>
      </c>
      <c r="K62" s="99">
        <v>0</v>
      </c>
    </row>
    <row r="63" spans="1:11" ht="13.5">
      <c r="A63" s="96" t="s">
        <v>63</v>
      </c>
      <c r="B63" s="97">
        <v>0</v>
      </c>
      <c r="C63" s="98">
        <v>0</v>
      </c>
      <c r="D63" s="99">
        <v>2013</v>
      </c>
      <c r="E63" s="97">
        <v>2013</v>
      </c>
      <c r="F63" s="98">
        <v>2013</v>
      </c>
      <c r="G63" s="99">
        <v>2013</v>
      </c>
      <c r="H63" s="100">
        <v>2013</v>
      </c>
      <c r="I63" s="97">
        <v>0</v>
      </c>
      <c r="J63" s="98">
        <v>0</v>
      </c>
      <c r="K63" s="99">
        <v>0</v>
      </c>
    </row>
    <row r="64" spans="1:11" ht="13.5">
      <c r="A64" s="96" t="s">
        <v>64</v>
      </c>
      <c r="B64" s="97">
        <v>0</v>
      </c>
      <c r="C64" s="98">
        <v>0</v>
      </c>
      <c r="D64" s="99">
        <v>0</v>
      </c>
      <c r="E64" s="97">
        <v>0</v>
      </c>
      <c r="F64" s="98">
        <v>0</v>
      </c>
      <c r="G64" s="99">
        <v>0</v>
      </c>
      <c r="H64" s="100">
        <v>0</v>
      </c>
      <c r="I64" s="97">
        <v>0</v>
      </c>
      <c r="J64" s="98">
        <v>0</v>
      </c>
      <c r="K64" s="99">
        <v>0</v>
      </c>
    </row>
    <row r="65" spans="1:11" ht="13.5">
      <c r="A65" s="96" t="s">
        <v>65</v>
      </c>
      <c r="B65" s="97">
        <v>0</v>
      </c>
      <c r="C65" s="98">
        <v>0</v>
      </c>
      <c r="D65" s="99">
        <v>30386</v>
      </c>
      <c r="E65" s="97">
        <v>30386</v>
      </c>
      <c r="F65" s="98">
        <v>30386</v>
      </c>
      <c r="G65" s="99">
        <v>30386</v>
      </c>
      <c r="H65" s="100">
        <v>30386</v>
      </c>
      <c r="I65" s="97">
        <v>0</v>
      </c>
      <c r="J65" s="98">
        <v>0</v>
      </c>
      <c r="K65" s="99">
        <v>0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3.5">
      <c r="A67" s="105"/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3.5">
      <c r="A68" s="107"/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3.5">
      <c r="A69" s="108"/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3.5" hidden="1">
      <c r="A70" s="4" t="s">
        <v>134</v>
      </c>
      <c r="B70" s="5">
        <f>IF(ISERROR(B71/B72),0,(B71/B72))</f>
        <v>0.5417630783073963</v>
      </c>
      <c r="C70" s="5">
        <f aca="true" t="shared" si="8" ref="C70:K70">IF(ISERROR(C71/C72),0,(C71/C72))</f>
        <v>0</v>
      </c>
      <c r="D70" s="5">
        <f t="shared" si="8"/>
        <v>0</v>
      </c>
      <c r="E70" s="5">
        <f t="shared" si="8"/>
        <v>0</v>
      </c>
      <c r="F70" s="5">
        <f t="shared" si="8"/>
        <v>0.99724346381343</v>
      </c>
      <c r="G70" s="5">
        <f t="shared" si="8"/>
        <v>0.99724346381343</v>
      </c>
      <c r="H70" s="5">
        <f t="shared" si="8"/>
        <v>0</v>
      </c>
      <c r="I70" s="5">
        <f t="shared" si="8"/>
        <v>0.9544065763754839</v>
      </c>
      <c r="J70" s="5">
        <f t="shared" si="8"/>
        <v>0.9513047940127561</v>
      </c>
      <c r="K70" s="5">
        <f t="shared" si="8"/>
        <v>0.9484005683758477</v>
      </c>
    </row>
    <row r="71" spans="1:11" ht="12.75" hidden="1">
      <c r="A71" s="2" t="s">
        <v>135</v>
      </c>
      <c r="B71" s="2">
        <f>+B83</f>
        <v>3501742</v>
      </c>
      <c r="C71" s="2">
        <f aca="true" t="shared" si="9" ref="C71:K71">+C83</f>
        <v>0</v>
      </c>
      <c r="D71" s="2">
        <f t="shared" si="9"/>
        <v>0</v>
      </c>
      <c r="E71" s="2">
        <f t="shared" si="9"/>
        <v>0</v>
      </c>
      <c r="F71" s="2">
        <f t="shared" si="9"/>
        <v>8206846</v>
      </c>
      <c r="G71" s="2">
        <f t="shared" si="9"/>
        <v>8206846</v>
      </c>
      <c r="H71" s="2">
        <f t="shared" si="9"/>
        <v>0</v>
      </c>
      <c r="I71" s="2">
        <f t="shared" si="9"/>
        <v>8006805</v>
      </c>
      <c r="J71" s="2">
        <f t="shared" si="9"/>
        <v>8539436</v>
      </c>
      <c r="K71" s="2">
        <f t="shared" si="9"/>
        <v>9109304</v>
      </c>
    </row>
    <row r="72" spans="1:11" ht="12.75" hidden="1">
      <c r="A72" s="2" t="s">
        <v>136</v>
      </c>
      <c r="B72" s="2">
        <f>+B77</f>
        <v>6463604</v>
      </c>
      <c r="C72" s="2">
        <f aca="true" t="shared" si="10" ref="C72:K72">+C77</f>
        <v>-81856</v>
      </c>
      <c r="D72" s="2">
        <f t="shared" si="10"/>
        <v>8021589</v>
      </c>
      <c r="E72" s="2">
        <f t="shared" si="10"/>
        <v>8125161</v>
      </c>
      <c r="F72" s="2">
        <f t="shared" si="10"/>
        <v>8229531</v>
      </c>
      <c r="G72" s="2">
        <f t="shared" si="10"/>
        <v>8229531</v>
      </c>
      <c r="H72" s="2">
        <f t="shared" si="10"/>
        <v>8616862</v>
      </c>
      <c r="I72" s="2">
        <f t="shared" si="10"/>
        <v>8389302</v>
      </c>
      <c r="J72" s="2">
        <f t="shared" si="10"/>
        <v>8976551</v>
      </c>
      <c r="K72" s="2">
        <f t="shared" si="10"/>
        <v>9604912</v>
      </c>
    </row>
    <row r="73" spans="1:11" ht="12.75" hidden="1">
      <c r="A73" s="2" t="s">
        <v>137</v>
      </c>
      <c r="B73" s="2">
        <f>+B74</f>
        <v>-10283105.500000002</v>
      </c>
      <c r="C73" s="2">
        <f aca="true" t="shared" si="11" ref="C73:K73">+(C78+C80+C81+C82)-(B78+B80+B81+B82)</f>
        <v>-16586431</v>
      </c>
      <c r="D73" s="2">
        <f t="shared" si="11"/>
        <v>13429225</v>
      </c>
      <c r="E73" s="2">
        <f t="shared" si="11"/>
        <v>5624928</v>
      </c>
      <c r="F73" s="2">
        <f>+(F78+F80+F81+F82)-(D78+D80+D81+D82)</f>
        <v>12707054</v>
      </c>
      <c r="G73" s="2">
        <f>+(G78+G80+G81+G82)-(D78+D80+D81+D82)</f>
        <v>12707054</v>
      </c>
      <c r="H73" s="2">
        <f>+(H78+H80+H81+H82)-(D78+D80+D81+D82)</f>
        <v>3681597</v>
      </c>
      <c r="I73" s="2">
        <f>+(I78+I80+I81+I82)-(E78+E80+E81+E82)</f>
        <v>2535481</v>
      </c>
      <c r="J73" s="2">
        <f t="shared" si="11"/>
        <v>1057220</v>
      </c>
      <c r="K73" s="2">
        <f t="shared" si="11"/>
        <v>1131214</v>
      </c>
    </row>
    <row r="74" spans="1:11" ht="12.75" hidden="1">
      <c r="A74" s="2" t="s">
        <v>138</v>
      </c>
      <c r="B74" s="2">
        <f>+TREND(C74:E74)</f>
        <v>-10283105.500000002</v>
      </c>
      <c r="C74" s="2">
        <f>+C73</f>
        <v>-16586431</v>
      </c>
      <c r="D74" s="2">
        <f aca="true" t="shared" si="12" ref="D74:K74">+D73</f>
        <v>13429225</v>
      </c>
      <c r="E74" s="2">
        <f t="shared" si="12"/>
        <v>5624928</v>
      </c>
      <c r="F74" s="2">
        <f t="shared" si="12"/>
        <v>12707054</v>
      </c>
      <c r="G74" s="2">
        <f t="shared" si="12"/>
        <v>12707054</v>
      </c>
      <c r="H74" s="2">
        <f t="shared" si="12"/>
        <v>3681597</v>
      </c>
      <c r="I74" s="2">
        <f t="shared" si="12"/>
        <v>2535481</v>
      </c>
      <c r="J74" s="2">
        <f t="shared" si="12"/>
        <v>1057220</v>
      </c>
      <c r="K74" s="2">
        <f t="shared" si="12"/>
        <v>1131214</v>
      </c>
    </row>
    <row r="75" spans="1:11" ht="12.75" hidden="1">
      <c r="A75" s="2" t="s">
        <v>139</v>
      </c>
      <c r="B75" s="2">
        <f>+B84-(((B80+B81+B78)*B70)-B79)</f>
        <v>9696959.092715457</v>
      </c>
      <c r="C75" s="2">
        <f aca="true" t="shared" si="13" ref="C75:K75">+C84-(((C80+C81+C78)*C70)-C79)</f>
        <v>-11774274</v>
      </c>
      <c r="D75" s="2">
        <f t="shared" si="13"/>
        <v>21729455</v>
      </c>
      <c r="E75" s="2">
        <f t="shared" si="13"/>
        <v>21336440</v>
      </c>
      <c r="F75" s="2">
        <f t="shared" si="13"/>
        <v>332303588.74118114</v>
      </c>
      <c r="G75" s="2">
        <f t="shared" si="13"/>
        <v>332303588.74118114</v>
      </c>
      <c r="H75" s="2">
        <f t="shared" si="13"/>
        <v>74913551</v>
      </c>
      <c r="I75" s="2">
        <f t="shared" si="13"/>
        <v>338479672.8765817</v>
      </c>
      <c r="J75" s="2">
        <f t="shared" si="13"/>
        <v>350302955.53511167</v>
      </c>
      <c r="K75" s="2">
        <f t="shared" si="13"/>
        <v>333967615.9304764</v>
      </c>
    </row>
    <row r="76" spans="1:11" ht="12.75" hidden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2.75" hidden="1">
      <c r="A77" s="1" t="s">
        <v>66</v>
      </c>
      <c r="B77" s="3">
        <v>6463604</v>
      </c>
      <c r="C77" s="3">
        <v>-81856</v>
      </c>
      <c r="D77" s="3">
        <v>8021589</v>
      </c>
      <c r="E77" s="3">
        <v>8125161</v>
      </c>
      <c r="F77" s="3">
        <v>8229531</v>
      </c>
      <c r="G77" s="3">
        <v>8229531</v>
      </c>
      <c r="H77" s="3">
        <v>8616862</v>
      </c>
      <c r="I77" s="3">
        <v>8389302</v>
      </c>
      <c r="J77" s="3">
        <v>8976551</v>
      </c>
      <c r="K77" s="3">
        <v>9604912</v>
      </c>
    </row>
    <row r="78" spans="1:11" ht="12.75" hidden="1">
      <c r="A78" s="1" t="s">
        <v>67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2.75" hidden="1">
      <c r="A79" s="1" t="s">
        <v>68</v>
      </c>
      <c r="B79" s="3">
        <v>19565750</v>
      </c>
      <c r="C79" s="3">
        <v>-11774274</v>
      </c>
      <c r="D79" s="3">
        <v>21729455</v>
      </c>
      <c r="E79" s="3">
        <v>21336440</v>
      </c>
      <c r="F79" s="3">
        <v>359992963</v>
      </c>
      <c r="G79" s="3">
        <v>359992963</v>
      </c>
      <c r="H79" s="3">
        <v>74913551</v>
      </c>
      <c r="I79" s="3">
        <v>360640294</v>
      </c>
      <c r="J79" s="3">
        <v>373397294</v>
      </c>
      <c r="K79" s="3">
        <v>358064294</v>
      </c>
    </row>
    <row r="80" spans="1:11" ht="12.75" hidden="1">
      <c r="A80" s="1" t="s">
        <v>69</v>
      </c>
      <c r="B80" s="3">
        <v>343690</v>
      </c>
      <c r="C80" s="3">
        <v>-68493</v>
      </c>
      <c r="D80" s="3">
        <v>13633805</v>
      </c>
      <c r="E80" s="3">
        <v>13371657</v>
      </c>
      <c r="F80" s="3">
        <v>20453783</v>
      </c>
      <c r="G80" s="3">
        <v>20453783</v>
      </c>
      <c r="H80" s="3">
        <v>21820512</v>
      </c>
      <c r="I80" s="3">
        <v>15907138</v>
      </c>
      <c r="J80" s="3">
        <v>16964358</v>
      </c>
      <c r="K80" s="3">
        <v>18095572</v>
      </c>
    </row>
    <row r="81" spans="1:11" ht="12.75" hidden="1">
      <c r="A81" s="1" t="s">
        <v>70</v>
      </c>
      <c r="B81" s="3">
        <v>17872374</v>
      </c>
      <c r="C81" s="3">
        <v>1698126</v>
      </c>
      <c r="D81" s="3">
        <v>-953950</v>
      </c>
      <c r="E81" s="3">
        <v>7312129</v>
      </c>
      <c r="F81" s="3">
        <v>7312129</v>
      </c>
      <c r="G81" s="3">
        <v>7312129</v>
      </c>
      <c r="H81" s="3">
        <v>-5459060</v>
      </c>
      <c r="I81" s="3">
        <v>7312129</v>
      </c>
      <c r="J81" s="3">
        <v>7312129</v>
      </c>
      <c r="K81" s="3">
        <v>7312129</v>
      </c>
    </row>
    <row r="82" spans="1:11" ht="12.75" hidden="1">
      <c r="A82" s="1" t="s">
        <v>71</v>
      </c>
      <c r="B82" s="3">
        <v>0</v>
      </c>
      <c r="C82" s="3">
        <v>0</v>
      </c>
      <c r="D82" s="3">
        <v>2379003</v>
      </c>
      <c r="E82" s="3">
        <v>0</v>
      </c>
      <c r="F82" s="3">
        <v>0</v>
      </c>
      <c r="G82" s="3">
        <v>0</v>
      </c>
      <c r="H82" s="3">
        <v>2379003</v>
      </c>
      <c r="I82" s="3">
        <v>0</v>
      </c>
      <c r="J82" s="3">
        <v>0</v>
      </c>
      <c r="K82" s="3">
        <v>0</v>
      </c>
    </row>
    <row r="83" spans="1:11" ht="12.75" hidden="1">
      <c r="A83" s="1" t="s">
        <v>72</v>
      </c>
      <c r="B83" s="3">
        <v>3501742</v>
      </c>
      <c r="C83" s="3">
        <v>0</v>
      </c>
      <c r="D83" s="3">
        <v>0</v>
      </c>
      <c r="E83" s="3">
        <v>0</v>
      </c>
      <c r="F83" s="3">
        <v>8206846</v>
      </c>
      <c r="G83" s="3">
        <v>8206846</v>
      </c>
      <c r="H83" s="3">
        <v>0</v>
      </c>
      <c r="I83" s="3">
        <v>8006805</v>
      </c>
      <c r="J83" s="3">
        <v>8539436</v>
      </c>
      <c r="K83" s="3">
        <v>9109304</v>
      </c>
    </row>
    <row r="84" spans="1:11" ht="12.75" hidden="1">
      <c r="A84" s="1" t="s">
        <v>73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</row>
    <row r="85" spans="1:11" ht="12.75" hidden="1">
      <c r="A85" s="1" t="s">
        <v>74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" customHeight="1">
      <c r="A1" s="109" t="s">
        <v>112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9</v>
      </c>
      <c r="D3" s="15" t="s">
        <v>9</v>
      </c>
      <c r="E3" s="13" t="s">
        <v>10</v>
      </c>
      <c r="F3" s="14" t="s">
        <v>11</v>
      </c>
      <c r="G3" s="15" t="s">
        <v>12</v>
      </c>
      <c r="H3" s="16" t="s">
        <v>13</v>
      </c>
      <c r="I3" s="13" t="s">
        <v>14</v>
      </c>
      <c r="J3" s="14" t="s">
        <v>15</v>
      </c>
      <c r="K3" s="15" t="s">
        <v>16</v>
      </c>
    </row>
    <row r="4" spans="1:11" ht="13.5">
      <c r="A4" s="17" t="s">
        <v>17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18</v>
      </c>
      <c r="B5" s="6">
        <v>7501917</v>
      </c>
      <c r="C5" s="6">
        <v>13483563</v>
      </c>
      <c r="D5" s="23">
        <v>26577949</v>
      </c>
      <c r="E5" s="24">
        <v>26114000</v>
      </c>
      <c r="F5" s="6">
        <v>26114000</v>
      </c>
      <c r="G5" s="25">
        <v>26114000</v>
      </c>
      <c r="H5" s="26">
        <v>23832730</v>
      </c>
      <c r="I5" s="24">
        <v>26635400</v>
      </c>
      <c r="J5" s="6">
        <v>27168100</v>
      </c>
      <c r="K5" s="25">
        <v>27711500</v>
      </c>
    </row>
    <row r="6" spans="1:11" ht="13.5">
      <c r="A6" s="22" t="s">
        <v>19</v>
      </c>
      <c r="B6" s="6">
        <v>0</v>
      </c>
      <c r="C6" s="6">
        <v>466332</v>
      </c>
      <c r="D6" s="23">
        <v>502078</v>
      </c>
      <c r="E6" s="24">
        <v>697000</v>
      </c>
      <c r="F6" s="6">
        <v>670000</v>
      </c>
      <c r="G6" s="25">
        <v>670000</v>
      </c>
      <c r="H6" s="26">
        <v>580563</v>
      </c>
      <c r="I6" s="24">
        <v>702500</v>
      </c>
      <c r="J6" s="6">
        <v>737600</v>
      </c>
      <c r="K6" s="25">
        <v>774450</v>
      </c>
    </row>
    <row r="7" spans="1:11" ht="13.5">
      <c r="A7" s="22" t="s">
        <v>20</v>
      </c>
      <c r="B7" s="6">
        <v>1687239</v>
      </c>
      <c r="C7" s="6">
        <v>513307</v>
      </c>
      <c r="D7" s="23">
        <v>1155108</v>
      </c>
      <c r="E7" s="24">
        <v>750000</v>
      </c>
      <c r="F7" s="6">
        <v>1200000</v>
      </c>
      <c r="G7" s="25">
        <v>1200000</v>
      </c>
      <c r="H7" s="26">
        <v>1323289</v>
      </c>
      <c r="I7" s="24">
        <v>1260000</v>
      </c>
      <c r="J7" s="6">
        <v>1285200</v>
      </c>
      <c r="K7" s="25">
        <v>1413700</v>
      </c>
    </row>
    <row r="8" spans="1:11" ht="13.5">
      <c r="A8" s="22" t="s">
        <v>21</v>
      </c>
      <c r="B8" s="6">
        <v>120364841</v>
      </c>
      <c r="C8" s="6">
        <v>127765773</v>
      </c>
      <c r="D8" s="23">
        <v>130957790</v>
      </c>
      <c r="E8" s="24">
        <v>152156200</v>
      </c>
      <c r="F8" s="6">
        <v>152151200</v>
      </c>
      <c r="G8" s="25">
        <v>152151200</v>
      </c>
      <c r="H8" s="26">
        <v>166891006</v>
      </c>
      <c r="I8" s="24">
        <v>162716550</v>
      </c>
      <c r="J8" s="6">
        <v>170413300</v>
      </c>
      <c r="K8" s="25">
        <v>182173550</v>
      </c>
    </row>
    <row r="9" spans="1:11" ht="13.5">
      <c r="A9" s="22" t="s">
        <v>22</v>
      </c>
      <c r="B9" s="6">
        <v>16723998</v>
      </c>
      <c r="C9" s="6">
        <v>7108081</v>
      </c>
      <c r="D9" s="23">
        <v>2331573</v>
      </c>
      <c r="E9" s="24">
        <v>2360000</v>
      </c>
      <c r="F9" s="6">
        <v>1983000</v>
      </c>
      <c r="G9" s="25">
        <v>1983000</v>
      </c>
      <c r="H9" s="26">
        <v>1429746</v>
      </c>
      <c r="I9" s="24">
        <v>2056400</v>
      </c>
      <c r="J9" s="6">
        <v>2097700</v>
      </c>
      <c r="K9" s="25">
        <v>2317720</v>
      </c>
    </row>
    <row r="10" spans="1:11" ht="25.5">
      <c r="A10" s="27" t="s">
        <v>129</v>
      </c>
      <c r="B10" s="28">
        <f>SUM(B5:B9)</f>
        <v>146277995</v>
      </c>
      <c r="C10" s="29">
        <f aca="true" t="shared" si="0" ref="C10:K10">SUM(C5:C9)</f>
        <v>149337056</v>
      </c>
      <c r="D10" s="30">
        <f t="shared" si="0"/>
        <v>161524498</v>
      </c>
      <c r="E10" s="28">
        <f t="shared" si="0"/>
        <v>182077200</v>
      </c>
      <c r="F10" s="29">
        <f t="shared" si="0"/>
        <v>182118200</v>
      </c>
      <c r="G10" s="31">
        <f t="shared" si="0"/>
        <v>182118200</v>
      </c>
      <c r="H10" s="32">
        <f t="shared" si="0"/>
        <v>194057334</v>
      </c>
      <c r="I10" s="28">
        <f t="shared" si="0"/>
        <v>193370850</v>
      </c>
      <c r="J10" s="29">
        <f t="shared" si="0"/>
        <v>201701900</v>
      </c>
      <c r="K10" s="31">
        <f t="shared" si="0"/>
        <v>214390920</v>
      </c>
    </row>
    <row r="11" spans="1:11" ht="13.5">
      <c r="A11" s="22" t="s">
        <v>23</v>
      </c>
      <c r="B11" s="6">
        <v>39373414</v>
      </c>
      <c r="C11" s="6">
        <v>47054278</v>
      </c>
      <c r="D11" s="23">
        <v>54769866</v>
      </c>
      <c r="E11" s="24">
        <v>63777527</v>
      </c>
      <c r="F11" s="6">
        <v>62311527</v>
      </c>
      <c r="G11" s="25">
        <v>62311527</v>
      </c>
      <c r="H11" s="26">
        <v>60853275</v>
      </c>
      <c r="I11" s="24">
        <v>66981683</v>
      </c>
      <c r="J11" s="6">
        <v>70611419</v>
      </c>
      <c r="K11" s="25">
        <v>73652439</v>
      </c>
    </row>
    <row r="12" spans="1:11" ht="13.5">
      <c r="A12" s="22" t="s">
        <v>24</v>
      </c>
      <c r="B12" s="6">
        <v>8861422</v>
      </c>
      <c r="C12" s="6">
        <v>10490739</v>
      </c>
      <c r="D12" s="23">
        <v>10841650</v>
      </c>
      <c r="E12" s="24">
        <v>11190489</v>
      </c>
      <c r="F12" s="6">
        <v>11190489</v>
      </c>
      <c r="G12" s="25">
        <v>11190489</v>
      </c>
      <c r="H12" s="26">
        <v>11165819</v>
      </c>
      <c r="I12" s="24">
        <v>11856356</v>
      </c>
      <c r="J12" s="6">
        <v>12015581</v>
      </c>
      <c r="K12" s="25">
        <v>12626403</v>
      </c>
    </row>
    <row r="13" spans="1:11" ht="13.5">
      <c r="A13" s="22" t="s">
        <v>130</v>
      </c>
      <c r="B13" s="6">
        <v>8912401</v>
      </c>
      <c r="C13" s="6">
        <v>15695783</v>
      </c>
      <c r="D13" s="23">
        <v>9338705</v>
      </c>
      <c r="E13" s="24">
        <v>8421000</v>
      </c>
      <c r="F13" s="6">
        <v>8421000</v>
      </c>
      <c r="G13" s="25">
        <v>8421000</v>
      </c>
      <c r="H13" s="26">
        <v>0</v>
      </c>
      <c r="I13" s="24">
        <v>11066106</v>
      </c>
      <c r="J13" s="6">
        <v>11630988</v>
      </c>
      <c r="K13" s="25">
        <v>12212537</v>
      </c>
    </row>
    <row r="14" spans="1:11" ht="13.5">
      <c r="A14" s="22" t="s">
        <v>25</v>
      </c>
      <c r="B14" s="6">
        <v>1119446</v>
      </c>
      <c r="C14" s="6">
        <v>1609652</v>
      </c>
      <c r="D14" s="23">
        <v>1175999</v>
      </c>
      <c r="E14" s="24">
        <v>600000</v>
      </c>
      <c r="F14" s="6">
        <v>760000</v>
      </c>
      <c r="G14" s="25">
        <v>760000</v>
      </c>
      <c r="H14" s="26">
        <v>247146</v>
      </c>
      <c r="I14" s="24">
        <v>710000</v>
      </c>
      <c r="J14" s="6">
        <v>745500</v>
      </c>
      <c r="K14" s="25">
        <v>782775</v>
      </c>
    </row>
    <row r="15" spans="1:11" ht="13.5">
      <c r="A15" s="22" t="s">
        <v>26</v>
      </c>
      <c r="B15" s="6">
        <v>0</v>
      </c>
      <c r="C15" s="6">
        <v>2442946</v>
      </c>
      <c r="D15" s="23">
        <v>2385000</v>
      </c>
      <c r="E15" s="24">
        <v>1352200</v>
      </c>
      <c r="F15" s="6">
        <v>1597271</v>
      </c>
      <c r="G15" s="25">
        <v>1597271</v>
      </c>
      <c r="H15" s="26">
        <v>2900378</v>
      </c>
      <c r="I15" s="24">
        <v>1577510</v>
      </c>
      <c r="J15" s="6">
        <v>1892898</v>
      </c>
      <c r="K15" s="25">
        <v>1875367</v>
      </c>
    </row>
    <row r="16" spans="1:11" ht="13.5">
      <c r="A16" s="22" t="s">
        <v>21</v>
      </c>
      <c r="B16" s="6">
        <v>0</v>
      </c>
      <c r="C16" s="6">
        <v>1009929</v>
      </c>
      <c r="D16" s="23">
        <v>562088</v>
      </c>
      <c r="E16" s="24">
        <v>770000</v>
      </c>
      <c r="F16" s="6">
        <v>1180300</v>
      </c>
      <c r="G16" s="25">
        <v>1180300</v>
      </c>
      <c r="H16" s="26">
        <v>673503</v>
      </c>
      <c r="I16" s="24">
        <v>2460000</v>
      </c>
      <c r="J16" s="6">
        <v>2465000</v>
      </c>
      <c r="K16" s="25">
        <v>2470250</v>
      </c>
    </row>
    <row r="17" spans="1:11" ht="13.5">
      <c r="A17" s="22" t="s">
        <v>27</v>
      </c>
      <c r="B17" s="6">
        <v>86736565</v>
      </c>
      <c r="C17" s="6">
        <v>81067673</v>
      </c>
      <c r="D17" s="23">
        <v>79459173</v>
      </c>
      <c r="E17" s="24">
        <v>90548491</v>
      </c>
      <c r="F17" s="6">
        <v>91460090</v>
      </c>
      <c r="G17" s="25">
        <v>91460090</v>
      </c>
      <c r="H17" s="26">
        <v>105750449</v>
      </c>
      <c r="I17" s="24">
        <v>91792870</v>
      </c>
      <c r="J17" s="6">
        <v>94885372</v>
      </c>
      <c r="K17" s="25">
        <v>101943253</v>
      </c>
    </row>
    <row r="18" spans="1:11" ht="13.5">
      <c r="A18" s="33" t="s">
        <v>28</v>
      </c>
      <c r="B18" s="34">
        <f>SUM(B11:B17)</f>
        <v>145003248</v>
      </c>
      <c r="C18" s="35">
        <f aca="true" t="shared" si="1" ref="C18:K18">SUM(C11:C17)</f>
        <v>159371000</v>
      </c>
      <c r="D18" s="36">
        <f t="shared" si="1"/>
        <v>158532481</v>
      </c>
      <c r="E18" s="34">
        <f t="shared" si="1"/>
        <v>176659707</v>
      </c>
      <c r="F18" s="35">
        <f t="shared" si="1"/>
        <v>176920677</v>
      </c>
      <c r="G18" s="37">
        <f t="shared" si="1"/>
        <v>176920677</v>
      </c>
      <c r="H18" s="38">
        <f t="shared" si="1"/>
        <v>181590570</v>
      </c>
      <c r="I18" s="34">
        <f t="shared" si="1"/>
        <v>186444525</v>
      </c>
      <c r="J18" s="35">
        <f t="shared" si="1"/>
        <v>194246758</v>
      </c>
      <c r="K18" s="37">
        <f t="shared" si="1"/>
        <v>205563024</v>
      </c>
    </row>
    <row r="19" spans="1:11" ht="13.5">
      <c r="A19" s="33" t="s">
        <v>29</v>
      </c>
      <c r="B19" s="39">
        <f>+B10-B18</f>
        <v>1274747</v>
      </c>
      <c r="C19" s="40">
        <f aca="true" t="shared" si="2" ref="C19:K19">+C10-C18</f>
        <v>-10033944</v>
      </c>
      <c r="D19" s="41">
        <f t="shared" si="2"/>
        <v>2992017</v>
      </c>
      <c r="E19" s="39">
        <f t="shared" si="2"/>
        <v>5417493</v>
      </c>
      <c r="F19" s="40">
        <f t="shared" si="2"/>
        <v>5197523</v>
      </c>
      <c r="G19" s="42">
        <f t="shared" si="2"/>
        <v>5197523</v>
      </c>
      <c r="H19" s="43">
        <f t="shared" si="2"/>
        <v>12466764</v>
      </c>
      <c r="I19" s="39">
        <f t="shared" si="2"/>
        <v>6926325</v>
      </c>
      <c r="J19" s="40">
        <f t="shared" si="2"/>
        <v>7455142</v>
      </c>
      <c r="K19" s="42">
        <f t="shared" si="2"/>
        <v>8827896</v>
      </c>
    </row>
    <row r="20" spans="1:11" ht="25.5">
      <c r="A20" s="44" t="s">
        <v>30</v>
      </c>
      <c r="B20" s="45">
        <v>24049000</v>
      </c>
      <c r="C20" s="46">
        <v>29762279</v>
      </c>
      <c r="D20" s="47">
        <v>37389512</v>
      </c>
      <c r="E20" s="45">
        <v>24912800</v>
      </c>
      <c r="F20" s="46">
        <v>31125800</v>
      </c>
      <c r="G20" s="48">
        <v>31125800</v>
      </c>
      <c r="H20" s="49">
        <v>28292288</v>
      </c>
      <c r="I20" s="45">
        <v>37117450</v>
      </c>
      <c r="J20" s="46">
        <v>26643700</v>
      </c>
      <c r="K20" s="48">
        <v>28016450</v>
      </c>
    </row>
    <row r="21" spans="1:11" ht="63.75">
      <c r="A21" s="50" t="s">
        <v>131</v>
      </c>
      <c r="B21" s="51">
        <v>0</v>
      </c>
      <c r="C21" s="52">
        <v>1128147</v>
      </c>
      <c r="D21" s="53">
        <v>32896612</v>
      </c>
      <c r="E21" s="51">
        <v>0</v>
      </c>
      <c r="F21" s="52">
        <v>0</v>
      </c>
      <c r="G21" s="54">
        <v>0</v>
      </c>
      <c r="H21" s="55">
        <v>0</v>
      </c>
      <c r="I21" s="51">
        <v>8787000</v>
      </c>
      <c r="J21" s="52">
        <v>0</v>
      </c>
      <c r="K21" s="54">
        <v>0</v>
      </c>
    </row>
    <row r="22" spans="1:11" ht="25.5">
      <c r="A22" s="56" t="s">
        <v>132</v>
      </c>
      <c r="B22" s="57">
        <f>SUM(B19:B21)</f>
        <v>25323747</v>
      </c>
      <c r="C22" s="58">
        <f aca="true" t="shared" si="3" ref="C22:K22">SUM(C19:C21)</f>
        <v>20856482</v>
      </c>
      <c r="D22" s="59">
        <f t="shared" si="3"/>
        <v>73278141</v>
      </c>
      <c r="E22" s="57">
        <f t="shared" si="3"/>
        <v>30330293</v>
      </c>
      <c r="F22" s="58">
        <f t="shared" si="3"/>
        <v>36323323</v>
      </c>
      <c r="G22" s="60">
        <f t="shared" si="3"/>
        <v>36323323</v>
      </c>
      <c r="H22" s="61">
        <f t="shared" si="3"/>
        <v>40759052</v>
      </c>
      <c r="I22" s="57">
        <f t="shared" si="3"/>
        <v>52830775</v>
      </c>
      <c r="J22" s="58">
        <f t="shared" si="3"/>
        <v>34098842</v>
      </c>
      <c r="K22" s="60">
        <f t="shared" si="3"/>
        <v>36844346</v>
      </c>
    </row>
    <row r="23" spans="1:11" ht="13.5">
      <c r="A23" s="50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62" t="s">
        <v>32</v>
      </c>
      <c r="B24" s="39">
        <f>SUM(B22:B23)</f>
        <v>25323747</v>
      </c>
      <c r="C24" s="40">
        <f aca="true" t="shared" si="4" ref="C24:K24">SUM(C22:C23)</f>
        <v>20856482</v>
      </c>
      <c r="D24" s="41">
        <f t="shared" si="4"/>
        <v>73278141</v>
      </c>
      <c r="E24" s="39">
        <f t="shared" si="4"/>
        <v>30330293</v>
      </c>
      <c r="F24" s="40">
        <f t="shared" si="4"/>
        <v>36323323</v>
      </c>
      <c r="G24" s="42">
        <f t="shared" si="4"/>
        <v>36323323</v>
      </c>
      <c r="H24" s="43">
        <f t="shared" si="4"/>
        <v>40759052</v>
      </c>
      <c r="I24" s="39">
        <f t="shared" si="4"/>
        <v>52830775</v>
      </c>
      <c r="J24" s="40">
        <f t="shared" si="4"/>
        <v>34098842</v>
      </c>
      <c r="K24" s="42">
        <f t="shared" si="4"/>
        <v>36844346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64" t="s">
        <v>133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3.5">
      <c r="A27" s="33" t="s">
        <v>33</v>
      </c>
      <c r="B27" s="7">
        <v>55587685</v>
      </c>
      <c r="C27" s="7">
        <v>309419058</v>
      </c>
      <c r="D27" s="69">
        <v>367226354</v>
      </c>
      <c r="E27" s="70">
        <v>30330297</v>
      </c>
      <c r="F27" s="7">
        <v>36323323</v>
      </c>
      <c r="G27" s="71">
        <v>36323323</v>
      </c>
      <c r="H27" s="72">
        <v>30030494</v>
      </c>
      <c r="I27" s="70">
        <v>52830775</v>
      </c>
      <c r="J27" s="7">
        <v>34098841</v>
      </c>
      <c r="K27" s="71">
        <v>36844348</v>
      </c>
    </row>
    <row r="28" spans="1:11" ht="13.5">
      <c r="A28" s="73" t="s">
        <v>34</v>
      </c>
      <c r="B28" s="6">
        <v>37882744</v>
      </c>
      <c r="C28" s="6">
        <v>23962692</v>
      </c>
      <c r="D28" s="23">
        <v>41316920</v>
      </c>
      <c r="E28" s="24">
        <v>24912797</v>
      </c>
      <c r="F28" s="6">
        <v>30157798</v>
      </c>
      <c r="G28" s="25">
        <v>30157798</v>
      </c>
      <c r="H28" s="26">
        <v>0</v>
      </c>
      <c r="I28" s="24">
        <v>40903558</v>
      </c>
      <c r="J28" s="6">
        <v>26643700</v>
      </c>
      <c r="K28" s="25">
        <v>28016450</v>
      </c>
    </row>
    <row r="29" spans="1:11" ht="13.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3.5">
      <c r="A30" s="22" t="s">
        <v>35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36</v>
      </c>
      <c r="B31" s="6">
        <v>17704941</v>
      </c>
      <c r="C31" s="6">
        <v>258162413</v>
      </c>
      <c r="D31" s="23">
        <v>309081288</v>
      </c>
      <c r="E31" s="24">
        <v>5417500</v>
      </c>
      <c r="F31" s="6">
        <v>2297525</v>
      </c>
      <c r="G31" s="25">
        <v>2297525</v>
      </c>
      <c r="H31" s="26">
        <v>0</v>
      </c>
      <c r="I31" s="24">
        <v>6926325</v>
      </c>
      <c r="J31" s="6">
        <v>6905141</v>
      </c>
      <c r="K31" s="25">
        <v>8250398</v>
      </c>
    </row>
    <row r="32" spans="1:11" ht="13.5">
      <c r="A32" s="33" t="s">
        <v>37</v>
      </c>
      <c r="B32" s="7">
        <f>SUM(B28:B31)</f>
        <v>55587685</v>
      </c>
      <c r="C32" s="7">
        <f aca="true" t="shared" si="5" ref="C32:K32">SUM(C28:C31)</f>
        <v>282125105</v>
      </c>
      <c r="D32" s="69">
        <f t="shared" si="5"/>
        <v>350398208</v>
      </c>
      <c r="E32" s="70">
        <f t="shared" si="5"/>
        <v>30330297</v>
      </c>
      <c r="F32" s="7">
        <f t="shared" si="5"/>
        <v>32455323</v>
      </c>
      <c r="G32" s="71">
        <f t="shared" si="5"/>
        <v>32455323</v>
      </c>
      <c r="H32" s="72">
        <f t="shared" si="5"/>
        <v>0</v>
      </c>
      <c r="I32" s="70">
        <f t="shared" si="5"/>
        <v>47829883</v>
      </c>
      <c r="J32" s="7">
        <f t="shared" si="5"/>
        <v>33548841</v>
      </c>
      <c r="K32" s="71">
        <f t="shared" si="5"/>
        <v>36266848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3.5">
      <c r="A34" s="64" t="s">
        <v>38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3.5">
      <c r="A35" s="22" t="s">
        <v>39</v>
      </c>
      <c r="B35" s="6">
        <v>12905515</v>
      </c>
      <c r="C35" s="6">
        <v>16523991</v>
      </c>
      <c r="D35" s="23">
        <v>28610344</v>
      </c>
      <c r="E35" s="24">
        <v>14405000</v>
      </c>
      <c r="F35" s="6">
        <v>14022896</v>
      </c>
      <c r="G35" s="25">
        <v>14022896</v>
      </c>
      <c r="H35" s="26">
        <v>4860319</v>
      </c>
      <c r="I35" s="24">
        <v>23805294</v>
      </c>
      <c r="J35" s="6">
        <v>22708933</v>
      </c>
      <c r="K35" s="25">
        <v>14317033</v>
      </c>
    </row>
    <row r="36" spans="1:11" ht="13.5">
      <c r="A36" s="22" t="s">
        <v>40</v>
      </c>
      <c r="B36" s="6">
        <v>230151703</v>
      </c>
      <c r="C36" s="6">
        <v>245696247</v>
      </c>
      <c r="D36" s="23">
        <v>304939708</v>
      </c>
      <c r="E36" s="24">
        <v>362017997</v>
      </c>
      <c r="F36" s="6">
        <v>332842026</v>
      </c>
      <c r="G36" s="25">
        <v>332842026</v>
      </c>
      <c r="H36" s="26">
        <v>30030494</v>
      </c>
      <c r="I36" s="24">
        <v>374606694</v>
      </c>
      <c r="J36" s="6">
        <v>397074544</v>
      </c>
      <c r="K36" s="25">
        <v>421706354</v>
      </c>
    </row>
    <row r="37" spans="1:11" ht="13.5">
      <c r="A37" s="22" t="s">
        <v>41</v>
      </c>
      <c r="B37" s="6">
        <v>43483638</v>
      </c>
      <c r="C37" s="6">
        <v>41177288</v>
      </c>
      <c r="D37" s="23">
        <v>40018292</v>
      </c>
      <c r="E37" s="24">
        <v>55422000</v>
      </c>
      <c r="F37" s="6">
        <v>8741689</v>
      </c>
      <c r="G37" s="25">
        <v>8741689</v>
      </c>
      <c r="H37" s="26">
        <v>-3194937</v>
      </c>
      <c r="I37" s="24">
        <v>18733606</v>
      </c>
      <c r="J37" s="6">
        <v>18180029</v>
      </c>
      <c r="K37" s="25">
        <v>10607138</v>
      </c>
    </row>
    <row r="38" spans="1:11" ht="13.5">
      <c r="A38" s="22" t="s">
        <v>42</v>
      </c>
      <c r="B38" s="6">
        <v>11563970</v>
      </c>
      <c r="C38" s="6">
        <v>11975771</v>
      </c>
      <c r="D38" s="23">
        <v>9459454</v>
      </c>
      <c r="E38" s="24">
        <v>5255000</v>
      </c>
      <c r="F38" s="6">
        <v>5281207</v>
      </c>
      <c r="G38" s="25">
        <v>5281207</v>
      </c>
      <c r="H38" s="26">
        <v>-2673324</v>
      </c>
      <c r="I38" s="24">
        <v>5077616</v>
      </c>
      <c r="J38" s="6">
        <v>3879302</v>
      </c>
      <c r="K38" s="25">
        <v>3060292</v>
      </c>
    </row>
    <row r="39" spans="1:11" ht="13.5">
      <c r="A39" s="22" t="s">
        <v>43</v>
      </c>
      <c r="B39" s="6">
        <v>188009610</v>
      </c>
      <c r="C39" s="6">
        <v>188210697</v>
      </c>
      <c r="D39" s="23">
        <v>210794165</v>
      </c>
      <c r="E39" s="24">
        <v>285415700</v>
      </c>
      <c r="F39" s="6">
        <v>296518703</v>
      </c>
      <c r="G39" s="25">
        <v>296518703</v>
      </c>
      <c r="H39" s="26">
        <v>4</v>
      </c>
      <c r="I39" s="24">
        <v>321769991</v>
      </c>
      <c r="J39" s="6">
        <v>363625305</v>
      </c>
      <c r="K39" s="25">
        <v>385511610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64" t="s">
        <v>44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3.5">
      <c r="A42" s="22" t="s">
        <v>45</v>
      </c>
      <c r="B42" s="6">
        <v>37854813</v>
      </c>
      <c r="C42" s="6">
        <v>0</v>
      </c>
      <c r="D42" s="23">
        <v>0</v>
      </c>
      <c r="E42" s="24">
        <v>0</v>
      </c>
      <c r="F42" s="6">
        <v>0</v>
      </c>
      <c r="G42" s="25">
        <v>0</v>
      </c>
      <c r="H42" s="26">
        <v>0</v>
      </c>
      <c r="I42" s="24">
        <v>230426025</v>
      </c>
      <c r="J42" s="6">
        <v>219314075</v>
      </c>
      <c r="K42" s="25">
        <v>233086883</v>
      </c>
    </row>
    <row r="43" spans="1:11" ht="13.5">
      <c r="A43" s="22" t="s">
        <v>46</v>
      </c>
      <c r="B43" s="6">
        <v>-41753941</v>
      </c>
      <c r="C43" s="6">
        <v>0</v>
      </c>
      <c r="D43" s="23">
        <v>0</v>
      </c>
      <c r="E43" s="24">
        <v>0</v>
      </c>
      <c r="F43" s="6">
        <v>0</v>
      </c>
      <c r="G43" s="25">
        <v>0</v>
      </c>
      <c r="H43" s="26">
        <v>0</v>
      </c>
      <c r="I43" s="24">
        <v>0</v>
      </c>
      <c r="J43" s="6">
        <v>0</v>
      </c>
      <c r="K43" s="25">
        <v>0</v>
      </c>
    </row>
    <row r="44" spans="1:11" ht="13.5">
      <c r="A44" s="22" t="s">
        <v>47</v>
      </c>
      <c r="B44" s="6">
        <v>5302243</v>
      </c>
      <c r="C44" s="6">
        <v>7641</v>
      </c>
      <c r="D44" s="23">
        <v>12539</v>
      </c>
      <c r="E44" s="24">
        <v>-20180</v>
      </c>
      <c r="F44" s="6">
        <v>-20180</v>
      </c>
      <c r="G44" s="25">
        <v>-20180</v>
      </c>
      <c r="H44" s="26">
        <v>-4732</v>
      </c>
      <c r="I44" s="24">
        <v>0</v>
      </c>
      <c r="J44" s="6">
        <v>0</v>
      </c>
      <c r="K44" s="25">
        <v>0</v>
      </c>
    </row>
    <row r="45" spans="1:11" ht="13.5">
      <c r="A45" s="33" t="s">
        <v>48</v>
      </c>
      <c r="B45" s="7">
        <v>1613719</v>
      </c>
      <c r="C45" s="7">
        <v>7641</v>
      </c>
      <c r="D45" s="69">
        <v>12539</v>
      </c>
      <c r="E45" s="70">
        <v>4560820</v>
      </c>
      <c r="F45" s="7">
        <v>5201016</v>
      </c>
      <c r="G45" s="71">
        <v>5201016</v>
      </c>
      <c r="H45" s="72">
        <v>1000</v>
      </c>
      <c r="I45" s="70">
        <v>238741821</v>
      </c>
      <c r="J45" s="7">
        <v>230389394</v>
      </c>
      <c r="K45" s="71">
        <v>248626916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64" t="s">
        <v>49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3.5">
      <c r="A48" s="22" t="s">
        <v>50</v>
      </c>
      <c r="B48" s="6">
        <v>1613719</v>
      </c>
      <c r="C48" s="6">
        <v>428466</v>
      </c>
      <c r="D48" s="23">
        <v>5172322</v>
      </c>
      <c r="E48" s="24">
        <v>5265000</v>
      </c>
      <c r="F48" s="6">
        <v>8316096</v>
      </c>
      <c r="G48" s="25">
        <v>8316096</v>
      </c>
      <c r="H48" s="26">
        <v>-1414341</v>
      </c>
      <c r="I48" s="24">
        <v>11075319</v>
      </c>
      <c r="J48" s="6">
        <v>15540033</v>
      </c>
      <c r="K48" s="25">
        <v>6999221</v>
      </c>
    </row>
    <row r="49" spans="1:11" ht="13.5">
      <c r="A49" s="22" t="s">
        <v>51</v>
      </c>
      <c r="B49" s="6">
        <f>+B75</f>
        <v>38783144.140674315</v>
      </c>
      <c r="C49" s="6">
        <f aca="true" t="shared" si="6" ref="C49:K49">+C75</f>
        <v>39127411</v>
      </c>
      <c r="D49" s="23">
        <f t="shared" si="6"/>
        <v>37074354</v>
      </c>
      <c r="E49" s="24">
        <f t="shared" si="6"/>
        <v>55422000</v>
      </c>
      <c r="F49" s="6">
        <f t="shared" si="6"/>
        <v>8741689</v>
      </c>
      <c r="G49" s="25">
        <f t="shared" si="6"/>
        <v>8741689</v>
      </c>
      <c r="H49" s="26">
        <f t="shared" si="6"/>
        <v>-4341449</v>
      </c>
      <c r="I49" s="24">
        <f t="shared" si="6"/>
        <v>9041487.662585765</v>
      </c>
      <c r="J49" s="6">
        <f t="shared" si="6"/>
        <v>12721950.255836627</v>
      </c>
      <c r="K49" s="25">
        <f t="shared" si="6"/>
        <v>5025386.386571422</v>
      </c>
    </row>
    <row r="50" spans="1:11" ht="13.5">
      <c r="A50" s="33" t="s">
        <v>52</v>
      </c>
      <c r="B50" s="7">
        <f>+B48-B49</f>
        <v>-37169425.140674315</v>
      </c>
      <c r="C50" s="7">
        <f aca="true" t="shared" si="7" ref="C50:K50">+C48-C49</f>
        <v>-38698945</v>
      </c>
      <c r="D50" s="69">
        <f t="shared" si="7"/>
        <v>-31902032</v>
      </c>
      <c r="E50" s="70">
        <f t="shared" si="7"/>
        <v>-50157000</v>
      </c>
      <c r="F50" s="7">
        <f t="shared" si="7"/>
        <v>-425593</v>
      </c>
      <c r="G50" s="71">
        <f t="shared" si="7"/>
        <v>-425593</v>
      </c>
      <c r="H50" s="72">
        <f t="shared" si="7"/>
        <v>2927108</v>
      </c>
      <c r="I50" s="70">
        <f t="shared" si="7"/>
        <v>2033831.3374142349</v>
      </c>
      <c r="J50" s="7">
        <f t="shared" si="7"/>
        <v>2818082.7441633735</v>
      </c>
      <c r="K50" s="71">
        <f t="shared" si="7"/>
        <v>1973834.6134285778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3.5">
      <c r="A52" s="64" t="s">
        <v>53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54</v>
      </c>
      <c r="B53" s="6">
        <v>230151703</v>
      </c>
      <c r="C53" s="6">
        <v>213742734</v>
      </c>
      <c r="D53" s="23">
        <v>299877881</v>
      </c>
      <c r="E53" s="24">
        <v>362017997</v>
      </c>
      <c r="F53" s="6">
        <v>332842026</v>
      </c>
      <c r="G53" s="25">
        <v>332842026</v>
      </c>
      <c r="H53" s="26">
        <v>30030494</v>
      </c>
      <c r="I53" s="24">
        <v>374606694</v>
      </c>
      <c r="J53" s="6">
        <v>397074544</v>
      </c>
      <c r="K53" s="25">
        <v>421706354</v>
      </c>
    </row>
    <row r="54" spans="1:11" ht="13.5">
      <c r="A54" s="22" t="s">
        <v>55</v>
      </c>
      <c r="B54" s="6">
        <v>8912401</v>
      </c>
      <c r="C54" s="6">
        <v>0</v>
      </c>
      <c r="D54" s="23">
        <v>9338705</v>
      </c>
      <c r="E54" s="24">
        <v>8421000</v>
      </c>
      <c r="F54" s="6">
        <v>8421000</v>
      </c>
      <c r="G54" s="25">
        <v>8421000</v>
      </c>
      <c r="H54" s="26">
        <v>0</v>
      </c>
      <c r="I54" s="24">
        <v>11066106</v>
      </c>
      <c r="J54" s="6">
        <v>11630988</v>
      </c>
      <c r="K54" s="25">
        <v>12212537</v>
      </c>
    </row>
    <row r="55" spans="1:11" ht="13.5">
      <c r="A55" s="22" t="s">
        <v>56</v>
      </c>
      <c r="B55" s="6">
        <v>0</v>
      </c>
      <c r="C55" s="6">
        <v>244355847</v>
      </c>
      <c r="D55" s="23">
        <v>294798698</v>
      </c>
      <c r="E55" s="24">
        <v>0</v>
      </c>
      <c r="F55" s="6">
        <v>0</v>
      </c>
      <c r="G55" s="25">
        <v>0</v>
      </c>
      <c r="H55" s="26">
        <v>0</v>
      </c>
      <c r="I55" s="24">
        <v>0</v>
      </c>
      <c r="J55" s="6">
        <v>0</v>
      </c>
      <c r="K55" s="25">
        <v>0</v>
      </c>
    </row>
    <row r="56" spans="1:11" ht="13.5">
      <c r="A56" s="22" t="s">
        <v>57</v>
      </c>
      <c r="B56" s="6">
        <v>3821156</v>
      </c>
      <c r="C56" s="6">
        <v>5708520</v>
      </c>
      <c r="D56" s="23">
        <v>3392322</v>
      </c>
      <c r="E56" s="24">
        <v>8317389</v>
      </c>
      <c r="F56" s="6">
        <v>7760669</v>
      </c>
      <c r="G56" s="25">
        <v>7760669</v>
      </c>
      <c r="H56" s="26">
        <v>6974002</v>
      </c>
      <c r="I56" s="24">
        <v>9497000</v>
      </c>
      <c r="J56" s="6">
        <v>9971850</v>
      </c>
      <c r="K56" s="25">
        <v>10470443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3.5">
      <c r="A58" s="64" t="s">
        <v>58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3.5">
      <c r="A59" s="90" t="s">
        <v>59</v>
      </c>
      <c r="B59" s="6">
        <v>0</v>
      </c>
      <c r="C59" s="6">
        <v>0</v>
      </c>
      <c r="D59" s="23">
        <v>0</v>
      </c>
      <c r="E59" s="24">
        <v>0</v>
      </c>
      <c r="F59" s="6">
        <v>0</v>
      </c>
      <c r="G59" s="25">
        <v>0</v>
      </c>
      <c r="H59" s="26">
        <v>0</v>
      </c>
      <c r="I59" s="24">
        <v>0</v>
      </c>
      <c r="J59" s="6">
        <v>0</v>
      </c>
      <c r="K59" s="25">
        <v>0</v>
      </c>
    </row>
    <row r="60" spans="1:11" ht="13.5">
      <c r="A60" s="90" t="s">
        <v>60</v>
      </c>
      <c r="B60" s="6">
        <v>4391523</v>
      </c>
      <c r="C60" s="6">
        <v>7278628</v>
      </c>
      <c r="D60" s="23">
        <v>6403727</v>
      </c>
      <c r="E60" s="24">
        <v>9017000</v>
      </c>
      <c r="F60" s="6">
        <v>9017000</v>
      </c>
      <c r="G60" s="25">
        <v>9017000</v>
      </c>
      <c r="H60" s="26">
        <v>9017000</v>
      </c>
      <c r="I60" s="24">
        <v>4826100</v>
      </c>
      <c r="J60" s="6">
        <v>7972100</v>
      </c>
      <c r="K60" s="25">
        <v>8131500</v>
      </c>
    </row>
    <row r="61" spans="1:11" ht="13.5">
      <c r="A61" s="91" t="s">
        <v>61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3.5">
      <c r="A62" s="96" t="s">
        <v>62</v>
      </c>
      <c r="B62" s="97">
        <v>0</v>
      </c>
      <c r="C62" s="98">
        <v>0</v>
      </c>
      <c r="D62" s="99">
        <v>0</v>
      </c>
      <c r="E62" s="97">
        <v>0</v>
      </c>
      <c r="F62" s="98">
        <v>0</v>
      </c>
      <c r="G62" s="99">
        <v>0</v>
      </c>
      <c r="H62" s="100">
        <v>0</v>
      </c>
      <c r="I62" s="97">
        <v>0</v>
      </c>
      <c r="J62" s="98">
        <v>0</v>
      </c>
      <c r="K62" s="99">
        <v>0</v>
      </c>
    </row>
    <row r="63" spans="1:11" ht="13.5">
      <c r="A63" s="96" t="s">
        <v>63</v>
      </c>
      <c r="B63" s="97">
        <v>0</v>
      </c>
      <c r="C63" s="98">
        <v>0</v>
      </c>
      <c r="D63" s="99">
        <v>0</v>
      </c>
      <c r="E63" s="97">
        <v>0</v>
      </c>
      <c r="F63" s="98">
        <v>0</v>
      </c>
      <c r="G63" s="99">
        <v>0</v>
      </c>
      <c r="H63" s="100">
        <v>0</v>
      </c>
      <c r="I63" s="97">
        <v>0</v>
      </c>
      <c r="J63" s="98">
        <v>0</v>
      </c>
      <c r="K63" s="99">
        <v>0</v>
      </c>
    </row>
    <row r="64" spans="1:11" ht="13.5">
      <c r="A64" s="96" t="s">
        <v>64</v>
      </c>
      <c r="B64" s="97">
        <v>0</v>
      </c>
      <c r="C64" s="98">
        <v>0</v>
      </c>
      <c r="D64" s="99">
        <v>0</v>
      </c>
      <c r="E64" s="97">
        <v>2480</v>
      </c>
      <c r="F64" s="98">
        <v>2480</v>
      </c>
      <c r="G64" s="99">
        <v>2480</v>
      </c>
      <c r="H64" s="100">
        <v>2480</v>
      </c>
      <c r="I64" s="97">
        <v>4142</v>
      </c>
      <c r="J64" s="98">
        <v>4350</v>
      </c>
      <c r="K64" s="99">
        <v>4570</v>
      </c>
    </row>
    <row r="65" spans="1:11" ht="13.5">
      <c r="A65" s="96" t="s">
        <v>65</v>
      </c>
      <c r="B65" s="97">
        <v>0</v>
      </c>
      <c r="C65" s="98">
        <v>0</v>
      </c>
      <c r="D65" s="99">
        <v>0</v>
      </c>
      <c r="E65" s="97">
        <v>0</v>
      </c>
      <c r="F65" s="98">
        <v>0</v>
      </c>
      <c r="G65" s="99">
        <v>0</v>
      </c>
      <c r="H65" s="100">
        <v>0</v>
      </c>
      <c r="I65" s="97">
        <v>0</v>
      </c>
      <c r="J65" s="98">
        <v>0</v>
      </c>
      <c r="K65" s="99">
        <v>0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3.5">
      <c r="A67" s="105"/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3.5">
      <c r="A68" s="107"/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3.5">
      <c r="A69" s="108"/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3.5" hidden="1">
      <c r="A70" s="4" t="s">
        <v>134</v>
      </c>
      <c r="B70" s="5">
        <f>IF(ISERROR(B71/B72),0,(B71/B72))</f>
        <v>0.15483877492346523</v>
      </c>
      <c r="C70" s="5">
        <f aca="true" t="shared" si="8" ref="C70:K70">IF(ISERROR(C71/C72),0,(C71/C72))</f>
        <v>0</v>
      </c>
      <c r="D70" s="5">
        <f t="shared" si="8"/>
        <v>0</v>
      </c>
      <c r="E70" s="5">
        <f t="shared" si="8"/>
        <v>0</v>
      </c>
      <c r="F70" s="5">
        <f t="shared" si="8"/>
        <v>0</v>
      </c>
      <c r="G70" s="5">
        <f t="shared" si="8"/>
        <v>0</v>
      </c>
      <c r="H70" s="5">
        <f t="shared" si="8"/>
        <v>0</v>
      </c>
      <c r="I70" s="5">
        <f t="shared" si="8"/>
        <v>0.7613619302012954</v>
      </c>
      <c r="J70" s="5">
        <f t="shared" si="8"/>
        <v>0.7613551234029452</v>
      </c>
      <c r="K70" s="5">
        <f t="shared" si="8"/>
        <v>0.7627623685096826</v>
      </c>
    </row>
    <row r="71" spans="1:11" ht="12.75" hidden="1">
      <c r="A71" s="2" t="s">
        <v>135</v>
      </c>
      <c r="B71" s="2">
        <f>+B83</f>
        <v>3751111</v>
      </c>
      <c r="C71" s="2">
        <f aca="true" t="shared" si="9" ref="C71:K71">+C83</f>
        <v>0</v>
      </c>
      <c r="D71" s="2">
        <f t="shared" si="9"/>
        <v>0</v>
      </c>
      <c r="E71" s="2">
        <f t="shared" si="9"/>
        <v>0</v>
      </c>
      <c r="F71" s="2">
        <f t="shared" si="9"/>
        <v>0</v>
      </c>
      <c r="G71" s="2">
        <f t="shared" si="9"/>
        <v>0</v>
      </c>
      <c r="H71" s="2">
        <f t="shared" si="9"/>
        <v>0</v>
      </c>
      <c r="I71" s="2">
        <f t="shared" si="9"/>
        <v>21805025</v>
      </c>
      <c r="J71" s="2">
        <f t="shared" si="9"/>
        <v>22257075</v>
      </c>
      <c r="K71" s="2">
        <f t="shared" si="9"/>
        <v>22896883</v>
      </c>
    </row>
    <row r="72" spans="1:11" ht="12.75" hidden="1">
      <c r="A72" s="2" t="s">
        <v>136</v>
      </c>
      <c r="B72" s="2">
        <f>+B77</f>
        <v>24225915</v>
      </c>
      <c r="C72" s="2">
        <f aca="true" t="shared" si="10" ref="C72:K72">+C77</f>
        <v>20236854</v>
      </c>
      <c r="D72" s="2">
        <f t="shared" si="10"/>
        <v>29444051</v>
      </c>
      <c r="E72" s="2">
        <f t="shared" si="10"/>
        <v>28731000</v>
      </c>
      <c r="F72" s="2">
        <f t="shared" si="10"/>
        <v>28027000</v>
      </c>
      <c r="G72" s="2">
        <f t="shared" si="10"/>
        <v>28027000</v>
      </c>
      <c r="H72" s="2">
        <f t="shared" si="10"/>
        <v>25029716</v>
      </c>
      <c r="I72" s="2">
        <f t="shared" si="10"/>
        <v>28639500</v>
      </c>
      <c r="J72" s="2">
        <f t="shared" si="10"/>
        <v>29233500</v>
      </c>
      <c r="K72" s="2">
        <f t="shared" si="10"/>
        <v>30018370</v>
      </c>
    </row>
    <row r="73" spans="1:11" ht="12.75" hidden="1">
      <c r="A73" s="2" t="s">
        <v>137</v>
      </c>
      <c r="B73" s="2">
        <f>+B74</f>
        <v>8833610.166666666</v>
      </c>
      <c r="C73" s="2">
        <f aca="true" t="shared" si="11" ref="C73:K73">+(C78+C80+C81+C82)-(B78+B80+B81+B82)</f>
        <v>4803729</v>
      </c>
      <c r="D73" s="2">
        <f t="shared" si="11"/>
        <v>7342497</v>
      </c>
      <c r="E73" s="2">
        <f t="shared" si="11"/>
        <v>-14298022</v>
      </c>
      <c r="F73" s="2">
        <f>+(F78+F80+F81+F82)-(D78+D80+D81+D82)</f>
        <v>-17731222</v>
      </c>
      <c r="G73" s="2">
        <f>+(G78+G80+G81+G82)-(D78+D80+D81+D82)</f>
        <v>-17731222</v>
      </c>
      <c r="H73" s="2">
        <f>+(H78+H80+H81+H82)-(D78+D80+D81+D82)</f>
        <v>-17163362</v>
      </c>
      <c r="I73" s="2">
        <f>+(I78+I80+I81+I82)-(E78+E80+E81+E82)</f>
        <v>3589975</v>
      </c>
      <c r="J73" s="2">
        <f t="shared" si="11"/>
        <v>-5561075</v>
      </c>
      <c r="K73" s="2">
        <f t="shared" si="11"/>
        <v>148912</v>
      </c>
    </row>
    <row r="74" spans="1:11" ht="12.75" hidden="1">
      <c r="A74" s="2" t="s">
        <v>138</v>
      </c>
      <c r="B74" s="2">
        <f>+TREND(C74:E74)</f>
        <v>8833610.166666666</v>
      </c>
      <c r="C74" s="2">
        <f>+C73</f>
        <v>4803729</v>
      </c>
      <c r="D74" s="2">
        <f aca="true" t="shared" si="12" ref="D74:K74">+D73</f>
        <v>7342497</v>
      </c>
      <c r="E74" s="2">
        <f t="shared" si="12"/>
        <v>-14298022</v>
      </c>
      <c r="F74" s="2">
        <f t="shared" si="12"/>
        <v>-17731222</v>
      </c>
      <c r="G74" s="2">
        <f t="shared" si="12"/>
        <v>-17731222</v>
      </c>
      <c r="H74" s="2">
        <f t="shared" si="12"/>
        <v>-17163362</v>
      </c>
      <c r="I74" s="2">
        <f t="shared" si="12"/>
        <v>3589975</v>
      </c>
      <c r="J74" s="2">
        <f t="shared" si="12"/>
        <v>-5561075</v>
      </c>
      <c r="K74" s="2">
        <f t="shared" si="12"/>
        <v>148912</v>
      </c>
    </row>
    <row r="75" spans="1:11" ht="12.75" hidden="1">
      <c r="A75" s="2" t="s">
        <v>139</v>
      </c>
      <c r="B75" s="2">
        <f>+B84-(((B80+B81+B78)*B70)-B79)</f>
        <v>38783144.140674315</v>
      </c>
      <c r="C75" s="2">
        <f aca="true" t="shared" si="13" ref="C75:K75">+C84-(((C80+C81+C78)*C70)-C79)</f>
        <v>39127411</v>
      </c>
      <c r="D75" s="2">
        <f t="shared" si="13"/>
        <v>37074354</v>
      </c>
      <c r="E75" s="2">
        <f t="shared" si="13"/>
        <v>55422000</v>
      </c>
      <c r="F75" s="2">
        <f t="shared" si="13"/>
        <v>8741689</v>
      </c>
      <c r="G75" s="2">
        <f t="shared" si="13"/>
        <v>8741689</v>
      </c>
      <c r="H75" s="2">
        <f t="shared" si="13"/>
        <v>-4341449</v>
      </c>
      <c r="I75" s="2">
        <f t="shared" si="13"/>
        <v>9041487.662585765</v>
      </c>
      <c r="J75" s="2">
        <f t="shared" si="13"/>
        <v>12721950.255836627</v>
      </c>
      <c r="K75" s="2">
        <f t="shared" si="13"/>
        <v>5025386.386571422</v>
      </c>
    </row>
    <row r="76" spans="1:11" ht="12.75" hidden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2.75" hidden="1">
      <c r="A77" s="1" t="s">
        <v>66</v>
      </c>
      <c r="B77" s="3">
        <v>24225915</v>
      </c>
      <c r="C77" s="3">
        <v>20236854</v>
      </c>
      <c r="D77" s="3">
        <v>29444051</v>
      </c>
      <c r="E77" s="3">
        <v>28731000</v>
      </c>
      <c r="F77" s="3">
        <v>28027000</v>
      </c>
      <c r="G77" s="3">
        <v>28027000</v>
      </c>
      <c r="H77" s="3">
        <v>25029716</v>
      </c>
      <c r="I77" s="3">
        <v>28639500</v>
      </c>
      <c r="J77" s="3">
        <v>29233500</v>
      </c>
      <c r="K77" s="3">
        <v>30018370</v>
      </c>
    </row>
    <row r="78" spans="1:11" ht="12.75" hidden="1">
      <c r="A78" s="1" t="s">
        <v>67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2.75" hidden="1">
      <c r="A79" s="1" t="s">
        <v>68</v>
      </c>
      <c r="B79" s="3">
        <v>40531552</v>
      </c>
      <c r="C79" s="3">
        <v>39127411</v>
      </c>
      <c r="D79" s="3">
        <v>37074354</v>
      </c>
      <c r="E79" s="3">
        <v>55422000</v>
      </c>
      <c r="F79" s="3">
        <v>8741689</v>
      </c>
      <c r="G79" s="3">
        <v>8741689</v>
      </c>
      <c r="H79" s="3">
        <v>-4341449</v>
      </c>
      <c r="I79" s="3">
        <v>18733606</v>
      </c>
      <c r="J79" s="3">
        <v>18180029</v>
      </c>
      <c r="K79" s="3">
        <v>10607138</v>
      </c>
    </row>
    <row r="80" spans="1:11" ht="12.75" hidden="1">
      <c r="A80" s="1" t="s">
        <v>69</v>
      </c>
      <c r="B80" s="3">
        <v>5338350</v>
      </c>
      <c r="C80" s="3">
        <v>7839734</v>
      </c>
      <c r="D80" s="3">
        <v>13961080</v>
      </c>
      <c r="E80" s="3">
        <v>9140000</v>
      </c>
      <c r="F80" s="3">
        <v>5706800</v>
      </c>
      <c r="G80" s="3">
        <v>5706800</v>
      </c>
      <c r="H80" s="3">
        <v>5881416</v>
      </c>
      <c r="I80" s="3">
        <v>12729975</v>
      </c>
      <c r="J80" s="3">
        <v>7168900</v>
      </c>
      <c r="K80" s="3">
        <v>7317812</v>
      </c>
    </row>
    <row r="81" spans="1:11" ht="12.75" hidden="1">
      <c r="A81" s="1" t="s">
        <v>70</v>
      </c>
      <c r="B81" s="3">
        <v>5953446</v>
      </c>
      <c r="C81" s="3">
        <v>8255791</v>
      </c>
      <c r="D81" s="3">
        <v>9476942</v>
      </c>
      <c r="E81" s="3">
        <v>0</v>
      </c>
      <c r="F81" s="3">
        <v>0</v>
      </c>
      <c r="G81" s="3">
        <v>0</v>
      </c>
      <c r="H81" s="3">
        <v>393244</v>
      </c>
      <c r="I81" s="3">
        <v>0</v>
      </c>
      <c r="J81" s="3">
        <v>0</v>
      </c>
      <c r="K81" s="3">
        <v>0</v>
      </c>
    </row>
    <row r="82" spans="1:11" ht="12.75" hidden="1">
      <c r="A82" s="1" t="s">
        <v>71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2.75" hidden="1">
      <c r="A83" s="1" t="s">
        <v>72</v>
      </c>
      <c r="B83" s="3">
        <v>3751111</v>
      </c>
      <c r="C83" s="3">
        <v>0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3">
        <v>21805025</v>
      </c>
      <c r="J83" s="3">
        <v>22257075</v>
      </c>
      <c r="K83" s="3">
        <v>22896883</v>
      </c>
    </row>
    <row r="84" spans="1:11" ht="12.75" hidden="1">
      <c r="A84" s="1" t="s">
        <v>73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</row>
    <row r="85" spans="1:11" ht="12.75" hidden="1">
      <c r="A85" s="1" t="s">
        <v>74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" customHeight="1">
      <c r="A1" s="109" t="s">
        <v>113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9</v>
      </c>
      <c r="D3" s="15" t="s">
        <v>9</v>
      </c>
      <c r="E3" s="13" t="s">
        <v>10</v>
      </c>
      <c r="F3" s="14" t="s">
        <v>11</v>
      </c>
      <c r="G3" s="15" t="s">
        <v>12</v>
      </c>
      <c r="H3" s="16" t="s">
        <v>13</v>
      </c>
      <c r="I3" s="13" t="s">
        <v>14</v>
      </c>
      <c r="J3" s="14" t="s">
        <v>15</v>
      </c>
      <c r="K3" s="15" t="s">
        <v>16</v>
      </c>
    </row>
    <row r="4" spans="1:11" ht="13.5">
      <c r="A4" s="17" t="s">
        <v>17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18</v>
      </c>
      <c r="B5" s="6">
        <v>400905693</v>
      </c>
      <c r="C5" s="6">
        <v>442664785</v>
      </c>
      <c r="D5" s="23">
        <v>477137970</v>
      </c>
      <c r="E5" s="24">
        <v>520379700</v>
      </c>
      <c r="F5" s="6">
        <v>510226700</v>
      </c>
      <c r="G5" s="25">
        <v>510226700</v>
      </c>
      <c r="H5" s="26">
        <v>508159093</v>
      </c>
      <c r="I5" s="24">
        <v>540840000</v>
      </c>
      <c r="J5" s="6">
        <v>572208900</v>
      </c>
      <c r="K5" s="25">
        <v>608107900</v>
      </c>
    </row>
    <row r="6" spans="1:11" ht="13.5">
      <c r="A6" s="22" t="s">
        <v>19</v>
      </c>
      <c r="B6" s="6">
        <v>2003817657</v>
      </c>
      <c r="C6" s="6">
        <v>1911278452</v>
      </c>
      <c r="D6" s="23">
        <v>1965848005</v>
      </c>
      <c r="E6" s="24">
        <v>2175959600</v>
      </c>
      <c r="F6" s="6">
        <v>2176559600</v>
      </c>
      <c r="G6" s="25">
        <v>2176559600</v>
      </c>
      <c r="H6" s="26">
        <v>2093768090</v>
      </c>
      <c r="I6" s="24">
        <v>2307051300</v>
      </c>
      <c r="J6" s="6">
        <v>2440765500</v>
      </c>
      <c r="K6" s="25">
        <v>2597507300</v>
      </c>
    </row>
    <row r="7" spans="1:11" ht="13.5">
      <c r="A7" s="22" t="s">
        <v>20</v>
      </c>
      <c r="B7" s="6">
        <v>60875363</v>
      </c>
      <c r="C7" s="6">
        <v>76055871</v>
      </c>
      <c r="D7" s="23">
        <v>27999016</v>
      </c>
      <c r="E7" s="24">
        <v>58000000</v>
      </c>
      <c r="F7" s="6">
        <v>58000000</v>
      </c>
      <c r="G7" s="25">
        <v>58000000</v>
      </c>
      <c r="H7" s="26">
        <v>40369409</v>
      </c>
      <c r="I7" s="24">
        <v>63000000</v>
      </c>
      <c r="J7" s="6">
        <v>65000000</v>
      </c>
      <c r="K7" s="25">
        <v>67000000</v>
      </c>
    </row>
    <row r="8" spans="1:11" ht="13.5">
      <c r="A8" s="22" t="s">
        <v>21</v>
      </c>
      <c r="B8" s="6">
        <v>279991513</v>
      </c>
      <c r="C8" s="6">
        <v>328337555</v>
      </c>
      <c r="D8" s="23">
        <v>360177960</v>
      </c>
      <c r="E8" s="24">
        <v>390676000</v>
      </c>
      <c r="F8" s="6">
        <v>401211000</v>
      </c>
      <c r="G8" s="25">
        <v>401211000</v>
      </c>
      <c r="H8" s="26">
        <v>373544000</v>
      </c>
      <c r="I8" s="24">
        <v>424642800</v>
      </c>
      <c r="J8" s="6">
        <v>456492400</v>
      </c>
      <c r="K8" s="25">
        <v>496649100</v>
      </c>
    </row>
    <row r="9" spans="1:11" ht="13.5">
      <c r="A9" s="22" t="s">
        <v>22</v>
      </c>
      <c r="B9" s="6">
        <v>154422068</v>
      </c>
      <c r="C9" s="6">
        <v>222536571</v>
      </c>
      <c r="D9" s="23">
        <v>147321582</v>
      </c>
      <c r="E9" s="24">
        <v>50578300</v>
      </c>
      <c r="F9" s="6">
        <v>50134600</v>
      </c>
      <c r="G9" s="25">
        <v>50134600</v>
      </c>
      <c r="H9" s="26">
        <v>63746321</v>
      </c>
      <c r="I9" s="24">
        <v>81439400</v>
      </c>
      <c r="J9" s="6">
        <v>87834700</v>
      </c>
      <c r="K9" s="25">
        <v>93457400</v>
      </c>
    </row>
    <row r="10" spans="1:11" ht="25.5">
      <c r="A10" s="27" t="s">
        <v>129</v>
      </c>
      <c r="B10" s="28">
        <f>SUM(B5:B9)</f>
        <v>2900012294</v>
      </c>
      <c r="C10" s="29">
        <f aca="true" t="shared" si="0" ref="C10:K10">SUM(C5:C9)</f>
        <v>2980873234</v>
      </c>
      <c r="D10" s="30">
        <f t="shared" si="0"/>
        <v>2978484533</v>
      </c>
      <c r="E10" s="28">
        <f t="shared" si="0"/>
        <v>3195593600</v>
      </c>
      <c r="F10" s="29">
        <f t="shared" si="0"/>
        <v>3196131900</v>
      </c>
      <c r="G10" s="31">
        <f t="shared" si="0"/>
        <v>3196131900</v>
      </c>
      <c r="H10" s="32">
        <f t="shared" si="0"/>
        <v>3079586913</v>
      </c>
      <c r="I10" s="28">
        <f t="shared" si="0"/>
        <v>3416973500</v>
      </c>
      <c r="J10" s="29">
        <f t="shared" si="0"/>
        <v>3622301500</v>
      </c>
      <c r="K10" s="31">
        <f t="shared" si="0"/>
        <v>3862721700</v>
      </c>
    </row>
    <row r="11" spans="1:11" ht="13.5">
      <c r="A11" s="22" t="s">
        <v>23</v>
      </c>
      <c r="B11" s="6">
        <v>644024835</v>
      </c>
      <c r="C11" s="6">
        <v>745356315</v>
      </c>
      <c r="D11" s="23">
        <v>782429838</v>
      </c>
      <c r="E11" s="24">
        <v>859549700</v>
      </c>
      <c r="F11" s="6">
        <v>860601600</v>
      </c>
      <c r="G11" s="25">
        <v>860601600</v>
      </c>
      <c r="H11" s="26">
        <v>817022913</v>
      </c>
      <c r="I11" s="24">
        <v>986781100</v>
      </c>
      <c r="J11" s="6">
        <v>1034072500</v>
      </c>
      <c r="K11" s="25">
        <v>1087003598</v>
      </c>
    </row>
    <row r="12" spans="1:11" ht="13.5">
      <c r="A12" s="22" t="s">
        <v>24</v>
      </c>
      <c r="B12" s="6">
        <v>25542372</v>
      </c>
      <c r="C12" s="6">
        <v>29341692</v>
      </c>
      <c r="D12" s="23">
        <v>30394989</v>
      </c>
      <c r="E12" s="24">
        <v>32403900</v>
      </c>
      <c r="F12" s="6">
        <v>32403900</v>
      </c>
      <c r="G12" s="25">
        <v>32403900</v>
      </c>
      <c r="H12" s="26">
        <v>31480521</v>
      </c>
      <c r="I12" s="24">
        <v>34025600</v>
      </c>
      <c r="J12" s="6">
        <v>35728400</v>
      </c>
      <c r="K12" s="25">
        <v>37516400</v>
      </c>
    </row>
    <row r="13" spans="1:11" ht="13.5">
      <c r="A13" s="22" t="s">
        <v>130</v>
      </c>
      <c r="B13" s="6">
        <v>352389420</v>
      </c>
      <c r="C13" s="6">
        <v>355601867</v>
      </c>
      <c r="D13" s="23">
        <v>464233770</v>
      </c>
      <c r="E13" s="24">
        <v>408531600</v>
      </c>
      <c r="F13" s="6">
        <v>441378600</v>
      </c>
      <c r="G13" s="25">
        <v>441378600</v>
      </c>
      <c r="H13" s="26">
        <v>443955250</v>
      </c>
      <c r="I13" s="24">
        <v>474572500</v>
      </c>
      <c r="J13" s="6">
        <v>505559300</v>
      </c>
      <c r="K13" s="25">
        <v>546925100</v>
      </c>
    </row>
    <row r="14" spans="1:11" ht="13.5">
      <c r="A14" s="22" t="s">
        <v>25</v>
      </c>
      <c r="B14" s="6">
        <v>68940376</v>
      </c>
      <c r="C14" s="6">
        <v>67690844</v>
      </c>
      <c r="D14" s="23">
        <v>51286013</v>
      </c>
      <c r="E14" s="24">
        <v>70845700</v>
      </c>
      <c r="F14" s="6">
        <v>67458000</v>
      </c>
      <c r="G14" s="25">
        <v>67458000</v>
      </c>
      <c r="H14" s="26">
        <v>61338472</v>
      </c>
      <c r="I14" s="24">
        <v>79943200</v>
      </c>
      <c r="J14" s="6">
        <v>82761500</v>
      </c>
      <c r="K14" s="25">
        <v>84490600</v>
      </c>
    </row>
    <row r="15" spans="1:11" ht="13.5">
      <c r="A15" s="22" t="s">
        <v>26</v>
      </c>
      <c r="B15" s="6">
        <v>1372629375</v>
      </c>
      <c r="C15" s="6">
        <v>1033422683</v>
      </c>
      <c r="D15" s="23">
        <v>1123844361</v>
      </c>
      <c r="E15" s="24">
        <v>1218058800</v>
      </c>
      <c r="F15" s="6">
        <v>1214638400</v>
      </c>
      <c r="G15" s="25">
        <v>1214638400</v>
      </c>
      <c r="H15" s="26">
        <v>1103896050</v>
      </c>
      <c r="I15" s="24">
        <v>1282855500</v>
      </c>
      <c r="J15" s="6">
        <v>1347525900</v>
      </c>
      <c r="K15" s="25">
        <v>1413101300</v>
      </c>
    </row>
    <row r="16" spans="1:11" ht="13.5">
      <c r="A16" s="22" t="s">
        <v>21</v>
      </c>
      <c r="B16" s="6">
        <v>9319380</v>
      </c>
      <c r="C16" s="6">
        <v>11523061</v>
      </c>
      <c r="D16" s="23">
        <v>15787449</v>
      </c>
      <c r="E16" s="24">
        <v>12087300</v>
      </c>
      <c r="F16" s="6">
        <v>16249500</v>
      </c>
      <c r="G16" s="25">
        <v>16249500</v>
      </c>
      <c r="H16" s="26">
        <v>13276160</v>
      </c>
      <c r="I16" s="24">
        <v>13778000</v>
      </c>
      <c r="J16" s="6">
        <v>14329100</v>
      </c>
      <c r="K16" s="25">
        <v>15007400</v>
      </c>
    </row>
    <row r="17" spans="1:11" ht="13.5">
      <c r="A17" s="22" t="s">
        <v>27</v>
      </c>
      <c r="B17" s="6">
        <v>361342366</v>
      </c>
      <c r="C17" s="6">
        <v>602990983</v>
      </c>
      <c r="D17" s="23">
        <v>732130975</v>
      </c>
      <c r="E17" s="24">
        <v>632769900</v>
      </c>
      <c r="F17" s="6">
        <v>693896700</v>
      </c>
      <c r="G17" s="25">
        <v>693896700</v>
      </c>
      <c r="H17" s="26">
        <v>561671624</v>
      </c>
      <c r="I17" s="24">
        <v>613317700</v>
      </c>
      <c r="J17" s="6">
        <v>653884800</v>
      </c>
      <c r="K17" s="25">
        <v>668099600</v>
      </c>
    </row>
    <row r="18" spans="1:11" ht="13.5">
      <c r="A18" s="33" t="s">
        <v>28</v>
      </c>
      <c r="B18" s="34">
        <f>SUM(B11:B17)</f>
        <v>2834188124</v>
      </c>
      <c r="C18" s="35">
        <f aca="true" t="shared" si="1" ref="C18:K18">SUM(C11:C17)</f>
        <v>2845927445</v>
      </c>
      <c r="D18" s="36">
        <f t="shared" si="1"/>
        <v>3200107395</v>
      </c>
      <c r="E18" s="34">
        <f t="shared" si="1"/>
        <v>3234246900</v>
      </c>
      <c r="F18" s="35">
        <f t="shared" si="1"/>
        <v>3326626700</v>
      </c>
      <c r="G18" s="37">
        <f t="shared" si="1"/>
        <v>3326626700</v>
      </c>
      <c r="H18" s="38">
        <f t="shared" si="1"/>
        <v>3032640990</v>
      </c>
      <c r="I18" s="34">
        <f t="shared" si="1"/>
        <v>3485273600</v>
      </c>
      <c r="J18" s="35">
        <f t="shared" si="1"/>
        <v>3673861500</v>
      </c>
      <c r="K18" s="37">
        <f t="shared" si="1"/>
        <v>3852143998</v>
      </c>
    </row>
    <row r="19" spans="1:11" ht="13.5">
      <c r="A19" s="33" t="s">
        <v>29</v>
      </c>
      <c r="B19" s="39">
        <f>+B10-B18</f>
        <v>65824170</v>
      </c>
      <c r="C19" s="40">
        <f aca="true" t="shared" si="2" ref="C19:K19">+C10-C18</f>
        <v>134945789</v>
      </c>
      <c r="D19" s="41">
        <f t="shared" si="2"/>
        <v>-221622862</v>
      </c>
      <c r="E19" s="39">
        <f t="shared" si="2"/>
        <v>-38653300</v>
      </c>
      <c r="F19" s="40">
        <f t="shared" si="2"/>
        <v>-130494800</v>
      </c>
      <c r="G19" s="42">
        <f t="shared" si="2"/>
        <v>-130494800</v>
      </c>
      <c r="H19" s="43">
        <f t="shared" si="2"/>
        <v>46945923</v>
      </c>
      <c r="I19" s="39">
        <f t="shared" si="2"/>
        <v>-68300100</v>
      </c>
      <c r="J19" s="40">
        <f t="shared" si="2"/>
        <v>-51560000</v>
      </c>
      <c r="K19" s="42">
        <f t="shared" si="2"/>
        <v>10577702</v>
      </c>
    </row>
    <row r="20" spans="1:11" ht="25.5">
      <c r="A20" s="44" t="s">
        <v>30</v>
      </c>
      <c r="B20" s="45">
        <v>147410835</v>
      </c>
      <c r="C20" s="46">
        <v>135317471</v>
      </c>
      <c r="D20" s="47">
        <v>98097794</v>
      </c>
      <c r="E20" s="45">
        <v>191232000</v>
      </c>
      <c r="F20" s="46">
        <v>171294000</v>
      </c>
      <c r="G20" s="48">
        <v>171294000</v>
      </c>
      <c r="H20" s="49">
        <v>0</v>
      </c>
      <c r="I20" s="45">
        <v>183857200</v>
      </c>
      <c r="J20" s="46">
        <v>154788600</v>
      </c>
      <c r="K20" s="48">
        <v>173375900</v>
      </c>
    </row>
    <row r="21" spans="1:11" ht="63.75">
      <c r="A21" s="50" t="s">
        <v>131</v>
      </c>
      <c r="B21" s="51">
        <v>0</v>
      </c>
      <c r="C21" s="52">
        <v>15547727</v>
      </c>
      <c r="D21" s="53">
        <v>19528333</v>
      </c>
      <c r="E21" s="51">
        <v>13174500</v>
      </c>
      <c r="F21" s="52">
        <v>13174500</v>
      </c>
      <c r="G21" s="54">
        <v>13174500</v>
      </c>
      <c r="H21" s="55">
        <v>9108607</v>
      </c>
      <c r="I21" s="51">
        <v>13820100</v>
      </c>
      <c r="J21" s="52">
        <v>14483300</v>
      </c>
      <c r="K21" s="54">
        <v>15178600</v>
      </c>
    </row>
    <row r="22" spans="1:11" ht="25.5">
      <c r="A22" s="56" t="s">
        <v>132</v>
      </c>
      <c r="B22" s="57">
        <f>SUM(B19:B21)</f>
        <v>213235005</v>
      </c>
      <c r="C22" s="58">
        <f aca="true" t="shared" si="3" ref="C22:K22">SUM(C19:C21)</f>
        <v>285810987</v>
      </c>
      <c r="D22" s="59">
        <f t="shared" si="3"/>
        <v>-103996735</v>
      </c>
      <c r="E22" s="57">
        <f t="shared" si="3"/>
        <v>165753200</v>
      </c>
      <c r="F22" s="58">
        <f t="shared" si="3"/>
        <v>53973700</v>
      </c>
      <c r="G22" s="60">
        <f t="shared" si="3"/>
        <v>53973700</v>
      </c>
      <c r="H22" s="61">
        <f t="shared" si="3"/>
        <v>56054530</v>
      </c>
      <c r="I22" s="57">
        <f t="shared" si="3"/>
        <v>129377200</v>
      </c>
      <c r="J22" s="58">
        <f t="shared" si="3"/>
        <v>117711900</v>
      </c>
      <c r="K22" s="60">
        <f t="shared" si="3"/>
        <v>199132202</v>
      </c>
    </row>
    <row r="23" spans="1:11" ht="13.5">
      <c r="A23" s="50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62" t="s">
        <v>32</v>
      </c>
      <c r="B24" s="39">
        <f>SUM(B22:B23)</f>
        <v>213235005</v>
      </c>
      <c r="C24" s="40">
        <f aca="true" t="shared" si="4" ref="C24:K24">SUM(C22:C23)</f>
        <v>285810987</v>
      </c>
      <c r="D24" s="41">
        <f t="shared" si="4"/>
        <v>-103996735</v>
      </c>
      <c r="E24" s="39">
        <f t="shared" si="4"/>
        <v>165753200</v>
      </c>
      <c r="F24" s="40">
        <f t="shared" si="4"/>
        <v>53973700</v>
      </c>
      <c r="G24" s="42">
        <f t="shared" si="4"/>
        <v>53973700</v>
      </c>
      <c r="H24" s="43">
        <f t="shared" si="4"/>
        <v>56054530</v>
      </c>
      <c r="I24" s="39">
        <f t="shared" si="4"/>
        <v>129377200</v>
      </c>
      <c r="J24" s="40">
        <f t="shared" si="4"/>
        <v>117711900</v>
      </c>
      <c r="K24" s="42">
        <f t="shared" si="4"/>
        <v>199132202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64" t="s">
        <v>133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3.5">
      <c r="A27" s="33" t="s">
        <v>33</v>
      </c>
      <c r="B27" s="7">
        <v>507909630</v>
      </c>
      <c r="C27" s="7">
        <v>13097535291</v>
      </c>
      <c r="D27" s="69">
        <v>596028270</v>
      </c>
      <c r="E27" s="70">
        <v>597533000</v>
      </c>
      <c r="F27" s="7">
        <v>618146800</v>
      </c>
      <c r="G27" s="71">
        <v>618146800</v>
      </c>
      <c r="H27" s="72">
        <v>300188492</v>
      </c>
      <c r="I27" s="70">
        <v>671834100</v>
      </c>
      <c r="J27" s="7">
        <v>593788600</v>
      </c>
      <c r="K27" s="71">
        <v>654375900</v>
      </c>
    </row>
    <row r="28" spans="1:11" ht="13.5">
      <c r="A28" s="73" t="s">
        <v>34</v>
      </c>
      <c r="B28" s="6">
        <v>143209940</v>
      </c>
      <c r="C28" s="6">
        <v>137316150</v>
      </c>
      <c r="D28" s="23">
        <v>117185383</v>
      </c>
      <c r="E28" s="24">
        <v>191232000</v>
      </c>
      <c r="F28" s="6">
        <v>171232000</v>
      </c>
      <c r="G28" s="25">
        <v>171232000</v>
      </c>
      <c r="H28" s="26">
        <v>0</v>
      </c>
      <c r="I28" s="24">
        <v>183857200</v>
      </c>
      <c r="J28" s="6">
        <v>154788600</v>
      </c>
      <c r="K28" s="25">
        <v>173375900</v>
      </c>
    </row>
    <row r="29" spans="1:11" ht="13.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3.5">
      <c r="A30" s="22" t="s">
        <v>35</v>
      </c>
      <c r="B30" s="6">
        <v>204961690</v>
      </c>
      <c r="C30" s="6">
        <v>10010228</v>
      </c>
      <c r="D30" s="23">
        <v>249321077</v>
      </c>
      <c r="E30" s="24">
        <v>0</v>
      </c>
      <c r="F30" s="6">
        <v>50608500</v>
      </c>
      <c r="G30" s="25">
        <v>50608500</v>
      </c>
      <c r="H30" s="26">
        <v>0</v>
      </c>
      <c r="I30" s="24">
        <v>157000000</v>
      </c>
      <c r="J30" s="6">
        <v>143000000</v>
      </c>
      <c r="K30" s="25">
        <v>154000000</v>
      </c>
    </row>
    <row r="31" spans="1:11" ht="13.5">
      <c r="A31" s="22" t="s">
        <v>36</v>
      </c>
      <c r="B31" s="6">
        <v>159738000</v>
      </c>
      <c r="C31" s="6">
        <v>0</v>
      </c>
      <c r="D31" s="23">
        <v>0</v>
      </c>
      <c r="E31" s="24">
        <v>406301000</v>
      </c>
      <c r="F31" s="6">
        <v>396244300</v>
      </c>
      <c r="G31" s="25">
        <v>396244300</v>
      </c>
      <c r="H31" s="26">
        <v>0</v>
      </c>
      <c r="I31" s="24">
        <v>330976900</v>
      </c>
      <c r="J31" s="6">
        <v>296000000</v>
      </c>
      <c r="K31" s="25">
        <v>327000000</v>
      </c>
    </row>
    <row r="32" spans="1:11" ht="13.5">
      <c r="A32" s="33" t="s">
        <v>37</v>
      </c>
      <c r="B32" s="7">
        <f>SUM(B28:B31)</f>
        <v>507909630</v>
      </c>
      <c r="C32" s="7">
        <f aca="true" t="shared" si="5" ref="C32:K32">SUM(C28:C31)</f>
        <v>147326378</v>
      </c>
      <c r="D32" s="69">
        <f t="shared" si="5"/>
        <v>366506460</v>
      </c>
      <c r="E32" s="70">
        <f t="shared" si="5"/>
        <v>597533000</v>
      </c>
      <c r="F32" s="7">
        <f t="shared" si="5"/>
        <v>618084800</v>
      </c>
      <c r="G32" s="71">
        <f t="shared" si="5"/>
        <v>618084800</v>
      </c>
      <c r="H32" s="72">
        <f t="shared" si="5"/>
        <v>0</v>
      </c>
      <c r="I32" s="70">
        <f t="shared" si="5"/>
        <v>671834100</v>
      </c>
      <c r="J32" s="7">
        <f t="shared" si="5"/>
        <v>593788600</v>
      </c>
      <c r="K32" s="71">
        <f t="shared" si="5"/>
        <v>654375900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3.5">
      <c r="A34" s="64" t="s">
        <v>38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3.5">
      <c r="A35" s="22" t="s">
        <v>39</v>
      </c>
      <c r="B35" s="6">
        <v>1297322679</v>
      </c>
      <c r="C35" s="6">
        <v>1111353260</v>
      </c>
      <c r="D35" s="23">
        <v>1009267833</v>
      </c>
      <c r="E35" s="24">
        <v>1198693603</v>
      </c>
      <c r="F35" s="6">
        <v>0</v>
      </c>
      <c r="G35" s="25">
        <v>0</v>
      </c>
      <c r="H35" s="26">
        <v>245658825</v>
      </c>
      <c r="I35" s="24">
        <v>0</v>
      </c>
      <c r="J35" s="6">
        <v>0</v>
      </c>
      <c r="K35" s="25">
        <v>0</v>
      </c>
    </row>
    <row r="36" spans="1:11" ht="13.5">
      <c r="A36" s="22" t="s">
        <v>40</v>
      </c>
      <c r="B36" s="6">
        <v>5389214350</v>
      </c>
      <c r="C36" s="6">
        <v>5592681729</v>
      </c>
      <c r="D36" s="23">
        <v>6416634020</v>
      </c>
      <c r="E36" s="24">
        <v>5999157844</v>
      </c>
      <c r="F36" s="6">
        <v>618146800</v>
      </c>
      <c r="G36" s="25">
        <v>618146800</v>
      </c>
      <c r="H36" s="26">
        <v>-131770919</v>
      </c>
      <c r="I36" s="24">
        <v>671834100</v>
      </c>
      <c r="J36" s="6">
        <v>593788600</v>
      </c>
      <c r="K36" s="25">
        <v>654375900</v>
      </c>
    </row>
    <row r="37" spans="1:11" ht="13.5">
      <c r="A37" s="22" t="s">
        <v>41</v>
      </c>
      <c r="B37" s="6">
        <v>852781101</v>
      </c>
      <c r="C37" s="6">
        <v>628278787</v>
      </c>
      <c r="D37" s="23">
        <v>524388174</v>
      </c>
      <c r="E37" s="24">
        <v>648394812</v>
      </c>
      <c r="F37" s="6">
        <v>618146800</v>
      </c>
      <c r="G37" s="25">
        <v>618146800</v>
      </c>
      <c r="H37" s="26">
        <v>101454336</v>
      </c>
      <c r="I37" s="24">
        <v>671834100</v>
      </c>
      <c r="J37" s="6">
        <v>593788600</v>
      </c>
      <c r="K37" s="25">
        <v>654375900</v>
      </c>
    </row>
    <row r="38" spans="1:11" ht="13.5">
      <c r="A38" s="22" t="s">
        <v>42</v>
      </c>
      <c r="B38" s="6">
        <v>872144289</v>
      </c>
      <c r="C38" s="6">
        <v>763808672</v>
      </c>
      <c r="D38" s="23">
        <v>927519991</v>
      </c>
      <c r="E38" s="24">
        <v>961053598</v>
      </c>
      <c r="F38" s="6">
        <v>0</v>
      </c>
      <c r="G38" s="25">
        <v>0</v>
      </c>
      <c r="H38" s="26">
        <v>-85638306</v>
      </c>
      <c r="I38" s="24">
        <v>0</v>
      </c>
      <c r="J38" s="6">
        <v>0</v>
      </c>
      <c r="K38" s="25">
        <v>0</v>
      </c>
    </row>
    <row r="39" spans="1:11" ht="13.5">
      <c r="A39" s="22" t="s">
        <v>43</v>
      </c>
      <c r="B39" s="6">
        <v>4961611639</v>
      </c>
      <c r="C39" s="6">
        <v>5026118222</v>
      </c>
      <c r="D39" s="23">
        <v>6077990423</v>
      </c>
      <c r="E39" s="24">
        <v>5422649837</v>
      </c>
      <c r="F39" s="6">
        <v>0</v>
      </c>
      <c r="G39" s="25">
        <v>0</v>
      </c>
      <c r="H39" s="26">
        <v>42017183</v>
      </c>
      <c r="I39" s="24">
        <v>0</v>
      </c>
      <c r="J39" s="6">
        <v>0</v>
      </c>
      <c r="K39" s="25">
        <v>0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64" t="s">
        <v>44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3.5">
      <c r="A42" s="22" t="s">
        <v>45</v>
      </c>
      <c r="B42" s="6">
        <v>470137678</v>
      </c>
      <c r="C42" s="6">
        <v>0</v>
      </c>
      <c r="D42" s="23">
        <v>31013704</v>
      </c>
      <c r="E42" s="24">
        <v>223439980</v>
      </c>
      <c r="F42" s="6">
        <v>0</v>
      </c>
      <c r="G42" s="25">
        <v>0</v>
      </c>
      <c r="H42" s="26">
        <v>-4683056801</v>
      </c>
      <c r="I42" s="24">
        <v>0</v>
      </c>
      <c r="J42" s="6">
        <v>0</v>
      </c>
      <c r="K42" s="25">
        <v>0</v>
      </c>
    </row>
    <row r="43" spans="1:11" ht="13.5">
      <c r="A43" s="22" t="s">
        <v>46</v>
      </c>
      <c r="B43" s="6">
        <v>-504537860</v>
      </c>
      <c r="C43" s="6">
        <v>0</v>
      </c>
      <c r="D43" s="23">
        <v>0</v>
      </c>
      <c r="E43" s="24">
        <v>-597556513</v>
      </c>
      <c r="F43" s="6">
        <v>-23513</v>
      </c>
      <c r="G43" s="25">
        <v>-23513</v>
      </c>
      <c r="H43" s="26">
        <v>8209331</v>
      </c>
      <c r="I43" s="24">
        <v>0</v>
      </c>
      <c r="J43" s="6">
        <v>0</v>
      </c>
      <c r="K43" s="25">
        <v>0</v>
      </c>
    </row>
    <row r="44" spans="1:11" ht="13.5">
      <c r="A44" s="22" t="s">
        <v>47</v>
      </c>
      <c r="B44" s="6">
        <v>287109633</v>
      </c>
      <c r="C44" s="6">
        <v>63845012</v>
      </c>
      <c r="D44" s="23">
        <v>12183573</v>
      </c>
      <c r="E44" s="24">
        <v>-21394082</v>
      </c>
      <c r="F44" s="6">
        <v>-21394082</v>
      </c>
      <c r="G44" s="25">
        <v>-21394082</v>
      </c>
      <c r="H44" s="26">
        <v>3725020</v>
      </c>
      <c r="I44" s="24">
        <v>0</v>
      </c>
      <c r="J44" s="6">
        <v>0</v>
      </c>
      <c r="K44" s="25">
        <v>0</v>
      </c>
    </row>
    <row r="45" spans="1:11" ht="13.5">
      <c r="A45" s="33" t="s">
        <v>48</v>
      </c>
      <c r="B45" s="7">
        <v>715115759</v>
      </c>
      <c r="C45" s="7">
        <v>63845012</v>
      </c>
      <c r="D45" s="69">
        <v>182441466</v>
      </c>
      <c r="E45" s="70">
        <v>130340178</v>
      </c>
      <c r="F45" s="7">
        <v>-21417595</v>
      </c>
      <c r="G45" s="71">
        <v>-21417595</v>
      </c>
      <c r="H45" s="72">
        <v>-4685555040</v>
      </c>
      <c r="I45" s="70">
        <v>0</v>
      </c>
      <c r="J45" s="7">
        <v>0</v>
      </c>
      <c r="K45" s="71">
        <v>0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64" t="s">
        <v>49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3.5">
      <c r="A48" s="22" t="s">
        <v>50</v>
      </c>
      <c r="B48" s="6">
        <v>715115759</v>
      </c>
      <c r="C48" s="6">
        <v>2687618701</v>
      </c>
      <c r="D48" s="23">
        <v>461154733</v>
      </c>
      <c r="E48" s="24">
        <v>755727473</v>
      </c>
      <c r="F48" s="6">
        <v>0</v>
      </c>
      <c r="G48" s="25">
        <v>0</v>
      </c>
      <c r="H48" s="26">
        <v>174450557</v>
      </c>
      <c r="I48" s="24">
        <v>0</v>
      </c>
      <c r="J48" s="6">
        <v>0</v>
      </c>
      <c r="K48" s="25">
        <v>0</v>
      </c>
    </row>
    <row r="49" spans="1:11" ht="13.5">
      <c r="A49" s="22" t="s">
        <v>51</v>
      </c>
      <c r="B49" s="6">
        <f>+B75</f>
        <v>127671332.54656619</v>
      </c>
      <c r="C49" s="6">
        <f aca="true" t="shared" si="6" ref="C49:K49">+C75</f>
        <v>768421494</v>
      </c>
      <c r="D49" s="23">
        <f t="shared" si="6"/>
        <v>633137459.0011388</v>
      </c>
      <c r="E49" s="24">
        <f t="shared" si="6"/>
        <v>148645596.77869278</v>
      </c>
      <c r="F49" s="6">
        <f t="shared" si="6"/>
        <v>751267261</v>
      </c>
      <c r="G49" s="25">
        <f t="shared" si="6"/>
        <v>751267261</v>
      </c>
      <c r="H49" s="26">
        <f t="shared" si="6"/>
        <v>105175266.25511943</v>
      </c>
      <c r="I49" s="24">
        <f t="shared" si="6"/>
        <v>992714298</v>
      </c>
      <c r="J49" s="6">
        <f t="shared" si="6"/>
        <v>946859917</v>
      </c>
      <c r="K49" s="25">
        <f t="shared" si="6"/>
        <v>1020048219</v>
      </c>
    </row>
    <row r="50" spans="1:11" ht="13.5">
      <c r="A50" s="33" t="s">
        <v>52</v>
      </c>
      <c r="B50" s="7">
        <f>+B48-B49</f>
        <v>587444426.4534338</v>
      </c>
      <c r="C50" s="7">
        <f aca="true" t="shared" si="7" ref="C50:K50">+C48-C49</f>
        <v>1919197207</v>
      </c>
      <c r="D50" s="69">
        <f t="shared" si="7"/>
        <v>-171982726.0011388</v>
      </c>
      <c r="E50" s="70">
        <f t="shared" si="7"/>
        <v>607081876.2213073</v>
      </c>
      <c r="F50" s="7">
        <f t="shared" si="7"/>
        <v>-751267261</v>
      </c>
      <c r="G50" s="71">
        <f t="shared" si="7"/>
        <v>-751267261</v>
      </c>
      <c r="H50" s="72">
        <f t="shared" si="7"/>
        <v>69275290.74488057</v>
      </c>
      <c r="I50" s="70">
        <f t="shared" si="7"/>
        <v>-992714298</v>
      </c>
      <c r="J50" s="7">
        <f t="shared" si="7"/>
        <v>-946859917</v>
      </c>
      <c r="K50" s="71">
        <f t="shared" si="7"/>
        <v>-1020048219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3.5">
      <c r="A52" s="64" t="s">
        <v>53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54</v>
      </c>
      <c r="B53" s="6">
        <v>5445222005</v>
      </c>
      <c r="C53" s="6">
        <v>5592681729</v>
      </c>
      <c r="D53" s="23">
        <v>6416634020</v>
      </c>
      <c r="E53" s="24">
        <v>5999134331</v>
      </c>
      <c r="F53" s="6">
        <v>618146800</v>
      </c>
      <c r="G53" s="25">
        <v>618146800</v>
      </c>
      <c r="H53" s="26">
        <v>-139980250</v>
      </c>
      <c r="I53" s="24">
        <v>671834100</v>
      </c>
      <c r="J53" s="6">
        <v>593788600</v>
      </c>
      <c r="K53" s="25">
        <v>654375900</v>
      </c>
    </row>
    <row r="54" spans="1:11" ht="13.5">
      <c r="A54" s="22" t="s">
        <v>55</v>
      </c>
      <c r="B54" s="6">
        <v>352389420</v>
      </c>
      <c r="C54" s="6">
        <v>0</v>
      </c>
      <c r="D54" s="23">
        <v>464233770</v>
      </c>
      <c r="E54" s="24">
        <v>408531600</v>
      </c>
      <c r="F54" s="6">
        <v>441378600</v>
      </c>
      <c r="G54" s="25">
        <v>441378600</v>
      </c>
      <c r="H54" s="26">
        <v>443955250</v>
      </c>
      <c r="I54" s="24">
        <v>474572500</v>
      </c>
      <c r="J54" s="6">
        <v>505559300</v>
      </c>
      <c r="K54" s="25">
        <v>546925100</v>
      </c>
    </row>
    <row r="55" spans="1:11" ht="13.5">
      <c r="A55" s="22" t="s">
        <v>56</v>
      </c>
      <c r="B55" s="6">
        <v>26871972</v>
      </c>
      <c r="C55" s="6">
        <v>12221972228</v>
      </c>
      <c r="D55" s="23">
        <v>172342762</v>
      </c>
      <c r="E55" s="24">
        <v>136572800</v>
      </c>
      <c r="F55" s="6">
        <v>154856800</v>
      </c>
      <c r="G55" s="25">
        <v>154856800</v>
      </c>
      <c r="H55" s="26">
        <v>76078650</v>
      </c>
      <c r="I55" s="24">
        <v>121914100</v>
      </c>
      <c r="J55" s="6">
        <v>101898400</v>
      </c>
      <c r="K55" s="25">
        <v>187863800</v>
      </c>
    </row>
    <row r="56" spans="1:11" ht="13.5">
      <c r="A56" s="22" t="s">
        <v>57</v>
      </c>
      <c r="B56" s="6">
        <v>379821947</v>
      </c>
      <c r="C56" s="6">
        <v>239029717</v>
      </c>
      <c r="D56" s="23">
        <v>212164941</v>
      </c>
      <c r="E56" s="24">
        <v>188323600</v>
      </c>
      <c r="F56" s="6">
        <v>185587900</v>
      </c>
      <c r="G56" s="25">
        <v>185587900</v>
      </c>
      <c r="H56" s="26">
        <v>94527714</v>
      </c>
      <c r="I56" s="24">
        <v>740665000</v>
      </c>
      <c r="J56" s="6">
        <v>777131200</v>
      </c>
      <c r="K56" s="25">
        <v>803424500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3.5">
      <c r="A58" s="64" t="s">
        <v>58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3.5">
      <c r="A59" s="90" t="s">
        <v>59</v>
      </c>
      <c r="B59" s="6">
        <v>105748671</v>
      </c>
      <c r="C59" s="6">
        <v>131694811</v>
      </c>
      <c r="D59" s="23">
        <v>173350362</v>
      </c>
      <c r="E59" s="24">
        <v>193107579</v>
      </c>
      <c r="F59" s="6">
        <v>193107579</v>
      </c>
      <c r="G59" s="25">
        <v>193107579</v>
      </c>
      <c r="H59" s="26">
        <v>193107579</v>
      </c>
      <c r="I59" s="24">
        <v>219520489</v>
      </c>
      <c r="J59" s="6">
        <v>230204601</v>
      </c>
      <c r="K59" s="25">
        <v>241411818</v>
      </c>
    </row>
    <row r="60" spans="1:11" ht="13.5">
      <c r="A60" s="90" t="s">
        <v>60</v>
      </c>
      <c r="B60" s="6">
        <v>14050017</v>
      </c>
      <c r="C60" s="6">
        <v>183572655</v>
      </c>
      <c r="D60" s="23">
        <v>360849354</v>
      </c>
      <c r="E60" s="24">
        <v>230341687</v>
      </c>
      <c r="F60" s="6">
        <v>230341687</v>
      </c>
      <c r="G60" s="25">
        <v>230341687</v>
      </c>
      <c r="H60" s="26">
        <v>230341687</v>
      </c>
      <c r="I60" s="24">
        <v>242945362</v>
      </c>
      <c r="J60" s="6">
        <v>255680571</v>
      </c>
      <c r="K60" s="25">
        <v>228602471</v>
      </c>
    </row>
    <row r="61" spans="1:11" ht="13.5">
      <c r="A61" s="91" t="s">
        <v>61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3.5">
      <c r="A62" s="96" t="s">
        <v>62</v>
      </c>
      <c r="B62" s="97">
        <v>0</v>
      </c>
      <c r="C62" s="98">
        <v>0</v>
      </c>
      <c r="D62" s="99">
        <v>0</v>
      </c>
      <c r="E62" s="97">
        <v>0</v>
      </c>
      <c r="F62" s="98">
        <v>0</v>
      </c>
      <c r="G62" s="99">
        <v>0</v>
      </c>
      <c r="H62" s="100">
        <v>0</v>
      </c>
      <c r="I62" s="97">
        <v>0</v>
      </c>
      <c r="J62" s="98">
        <v>0</v>
      </c>
      <c r="K62" s="99">
        <v>0</v>
      </c>
    </row>
    <row r="63" spans="1:11" ht="13.5">
      <c r="A63" s="96" t="s">
        <v>63</v>
      </c>
      <c r="B63" s="97">
        <v>0</v>
      </c>
      <c r="C63" s="98">
        <v>0</v>
      </c>
      <c r="D63" s="99">
        <v>0</v>
      </c>
      <c r="E63" s="97">
        <v>0</v>
      </c>
      <c r="F63" s="98">
        <v>0</v>
      </c>
      <c r="G63" s="99">
        <v>0</v>
      </c>
      <c r="H63" s="100">
        <v>0</v>
      </c>
      <c r="I63" s="97">
        <v>0</v>
      </c>
      <c r="J63" s="98">
        <v>0</v>
      </c>
      <c r="K63" s="99">
        <v>0</v>
      </c>
    </row>
    <row r="64" spans="1:11" ht="13.5">
      <c r="A64" s="96" t="s">
        <v>64</v>
      </c>
      <c r="B64" s="97">
        <v>132</v>
      </c>
      <c r="C64" s="98">
        <v>0</v>
      </c>
      <c r="D64" s="99">
        <v>0</v>
      </c>
      <c r="E64" s="97">
        <v>0</v>
      </c>
      <c r="F64" s="98">
        <v>0</v>
      </c>
      <c r="G64" s="99">
        <v>0</v>
      </c>
      <c r="H64" s="100">
        <v>0</v>
      </c>
      <c r="I64" s="97">
        <v>0</v>
      </c>
      <c r="J64" s="98">
        <v>0</v>
      </c>
      <c r="K64" s="99">
        <v>0</v>
      </c>
    </row>
    <row r="65" spans="1:11" ht="13.5">
      <c r="A65" s="96" t="s">
        <v>65</v>
      </c>
      <c r="B65" s="97">
        <v>0</v>
      </c>
      <c r="C65" s="98">
        <v>0</v>
      </c>
      <c r="D65" s="99">
        <v>0</v>
      </c>
      <c r="E65" s="97">
        <v>0</v>
      </c>
      <c r="F65" s="98">
        <v>0</v>
      </c>
      <c r="G65" s="99">
        <v>0</v>
      </c>
      <c r="H65" s="100">
        <v>0</v>
      </c>
      <c r="I65" s="97">
        <v>0</v>
      </c>
      <c r="J65" s="98">
        <v>0</v>
      </c>
      <c r="K65" s="99">
        <v>0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3.5">
      <c r="A67" s="105"/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3.5">
      <c r="A68" s="107"/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3.5">
      <c r="A69" s="108"/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3.5" hidden="1">
      <c r="A70" s="4" t="s">
        <v>134</v>
      </c>
      <c r="B70" s="5">
        <f>IF(ISERROR(B71/B72),0,(B71/B72))</f>
        <v>0.9602140263515317</v>
      </c>
      <c r="C70" s="5">
        <f aca="true" t="shared" si="8" ref="C70:K70">IF(ISERROR(C71/C72),0,(C71/C72))</f>
        <v>0</v>
      </c>
      <c r="D70" s="5">
        <f t="shared" si="8"/>
        <v>0.011953240850070814</v>
      </c>
      <c r="E70" s="5">
        <f t="shared" si="8"/>
        <v>1.0017790025363613</v>
      </c>
      <c r="F70" s="5">
        <f t="shared" si="8"/>
        <v>0</v>
      </c>
      <c r="G70" s="5">
        <f t="shared" si="8"/>
        <v>0</v>
      </c>
      <c r="H70" s="5">
        <f t="shared" si="8"/>
        <v>5.164804714921957E-05</v>
      </c>
      <c r="I70" s="5">
        <f t="shared" si="8"/>
        <v>0</v>
      </c>
      <c r="J70" s="5">
        <f t="shared" si="8"/>
        <v>0</v>
      </c>
      <c r="K70" s="5">
        <f t="shared" si="8"/>
        <v>0</v>
      </c>
    </row>
    <row r="71" spans="1:11" ht="12.75" hidden="1">
      <c r="A71" s="2" t="s">
        <v>135</v>
      </c>
      <c r="B71" s="2">
        <f>+B83</f>
        <v>2455969926</v>
      </c>
      <c r="C71" s="2">
        <f aca="true" t="shared" si="9" ref="C71:K71">+C83</f>
        <v>0</v>
      </c>
      <c r="D71" s="2">
        <f t="shared" si="9"/>
        <v>30720684</v>
      </c>
      <c r="E71" s="2">
        <f t="shared" si="9"/>
        <v>2751695480</v>
      </c>
      <c r="F71" s="2">
        <f t="shared" si="9"/>
        <v>0</v>
      </c>
      <c r="G71" s="2">
        <f t="shared" si="9"/>
        <v>0</v>
      </c>
      <c r="H71" s="2">
        <f t="shared" si="9"/>
        <v>137637</v>
      </c>
      <c r="I71" s="2">
        <f t="shared" si="9"/>
        <v>0</v>
      </c>
      <c r="J71" s="2">
        <f t="shared" si="9"/>
        <v>0</v>
      </c>
      <c r="K71" s="2">
        <f t="shared" si="9"/>
        <v>0</v>
      </c>
    </row>
    <row r="72" spans="1:11" ht="12.75" hidden="1">
      <c r="A72" s="2" t="s">
        <v>136</v>
      </c>
      <c r="B72" s="2">
        <f>+B77</f>
        <v>2557731775</v>
      </c>
      <c r="C72" s="2">
        <f aca="true" t="shared" si="10" ref="C72:K72">+C77</f>
        <v>2576376989</v>
      </c>
      <c r="D72" s="2">
        <f t="shared" si="10"/>
        <v>2570071530</v>
      </c>
      <c r="E72" s="2">
        <f t="shared" si="10"/>
        <v>2746808900</v>
      </c>
      <c r="F72" s="2">
        <f t="shared" si="10"/>
        <v>2736812200</v>
      </c>
      <c r="G72" s="2">
        <f t="shared" si="10"/>
        <v>2736812200</v>
      </c>
      <c r="H72" s="2">
        <f t="shared" si="10"/>
        <v>2664902307</v>
      </c>
      <c r="I72" s="2">
        <f t="shared" si="10"/>
        <v>2929216700</v>
      </c>
      <c r="J72" s="2">
        <f t="shared" si="10"/>
        <v>3100689600</v>
      </c>
      <c r="K72" s="2">
        <f t="shared" si="10"/>
        <v>3298947400</v>
      </c>
    </row>
    <row r="73" spans="1:11" ht="12.75" hidden="1">
      <c r="A73" s="2" t="s">
        <v>137</v>
      </c>
      <c r="B73" s="2">
        <f>+B74</f>
        <v>-1089273580.833334</v>
      </c>
      <c r="C73" s="2">
        <f aca="true" t="shared" si="11" ref="C73:K73">+(C78+C80+C81+C82)-(B78+B80+B81+B82)</f>
        <v>-2156544482</v>
      </c>
      <c r="D73" s="2">
        <f t="shared" si="11"/>
        <v>2127789954</v>
      </c>
      <c r="E73" s="2">
        <f t="shared" si="11"/>
        <v>8498983</v>
      </c>
      <c r="F73" s="2">
        <f>+(F78+F80+F81+F82)-(D78+D80+D81+D82)</f>
        <v>-478732594</v>
      </c>
      <c r="G73" s="2">
        <f>+(G78+G80+G81+G82)-(D78+D80+D81+D82)</f>
        <v>-478732594</v>
      </c>
      <c r="H73" s="2">
        <f>+(H78+H80+H81+H82)-(D78+D80+D81+D82)</f>
        <v>-399547705</v>
      </c>
      <c r="I73" s="2">
        <f>+(I78+I80+I81+I82)-(E78+E80+E81+E82)</f>
        <v>-487231577</v>
      </c>
      <c r="J73" s="2">
        <f t="shared" si="11"/>
        <v>0</v>
      </c>
      <c r="K73" s="2">
        <f t="shared" si="11"/>
        <v>0</v>
      </c>
    </row>
    <row r="74" spans="1:11" ht="12.75" hidden="1">
      <c r="A74" s="2" t="s">
        <v>138</v>
      </c>
      <c r="B74" s="2">
        <f>+TREND(C74:E74)</f>
        <v>-1089273580.833334</v>
      </c>
      <c r="C74" s="2">
        <f>+C73</f>
        <v>-2156544482</v>
      </c>
      <c r="D74" s="2">
        <f aca="true" t="shared" si="12" ref="D74:K74">+D73</f>
        <v>2127789954</v>
      </c>
      <c r="E74" s="2">
        <f t="shared" si="12"/>
        <v>8498983</v>
      </c>
      <c r="F74" s="2">
        <f t="shared" si="12"/>
        <v>-478732594</v>
      </c>
      <c r="G74" s="2">
        <f t="shared" si="12"/>
        <v>-478732594</v>
      </c>
      <c r="H74" s="2">
        <f t="shared" si="12"/>
        <v>-399547705</v>
      </c>
      <c r="I74" s="2">
        <f t="shared" si="12"/>
        <v>-487231577</v>
      </c>
      <c r="J74" s="2">
        <f t="shared" si="12"/>
        <v>0</v>
      </c>
      <c r="K74" s="2">
        <f t="shared" si="12"/>
        <v>0</v>
      </c>
    </row>
    <row r="75" spans="1:11" ht="12.75" hidden="1">
      <c r="A75" s="2" t="s">
        <v>139</v>
      </c>
      <c r="B75" s="2">
        <f>+B84-(((B80+B81+B78)*B70)-B79)</f>
        <v>127671332.54656619</v>
      </c>
      <c r="C75" s="2">
        <f aca="true" t="shared" si="13" ref="C75:K75">+C84-(((C80+C81+C78)*C70)-C79)</f>
        <v>768421494</v>
      </c>
      <c r="D75" s="2">
        <f t="shared" si="13"/>
        <v>633137459.0011388</v>
      </c>
      <c r="E75" s="2">
        <f t="shared" si="13"/>
        <v>148645596.77869278</v>
      </c>
      <c r="F75" s="2">
        <f t="shared" si="13"/>
        <v>751267261</v>
      </c>
      <c r="G75" s="2">
        <f t="shared" si="13"/>
        <v>751267261</v>
      </c>
      <c r="H75" s="2">
        <f t="shared" si="13"/>
        <v>105175266.25511943</v>
      </c>
      <c r="I75" s="2">
        <f t="shared" si="13"/>
        <v>992714298</v>
      </c>
      <c r="J75" s="2">
        <f t="shared" si="13"/>
        <v>946859917</v>
      </c>
      <c r="K75" s="2">
        <f t="shared" si="13"/>
        <v>1020048219</v>
      </c>
    </row>
    <row r="76" spans="1:11" ht="12.75" hidden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2.75" hidden="1">
      <c r="A77" s="1" t="s">
        <v>66</v>
      </c>
      <c r="B77" s="3">
        <v>2557731775</v>
      </c>
      <c r="C77" s="3">
        <v>2576376989</v>
      </c>
      <c r="D77" s="3">
        <v>2570071530</v>
      </c>
      <c r="E77" s="3">
        <v>2746808900</v>
      </c>
      <c r="F77" s="3">
        <v>2736812200</v>
      </c>
      <c r="G77" s="3">
        <v>2736812200</v>
      </c>
      <c r="H77" s="3">
        <v>2664902307</v>
      </c>
      <c r="I77" s="3">
        <v>2929216700</v>
      </c>
      <c r="J77" s="3">
        <v>3100689600</v>
      </c>
      <c r="K77" s="3">
        <v>3298947400</v>
      </c>
    </row>
    <row r="78" spans="1:11" ht="12.75" hidden="1">
      <c r="A78" s="1" t="s">
        <v>67</v>
      </c>
      <c r="B78" s="3">
        <v>48103</v>
      </c>
      <c r="C78" s="3">
        <v>0</v>
      </c>
      <c r="D78" s="3">
        <v>0</v>
      </c>
      <c r="E78" s="3">
        <v>23513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2.75" hidden="1">
      <c r="A79" s="1" t="s">
        <v>68</v>
      </c>
      <c r="B79" s="3">
        <v>614938317</v>
      </c>
      <c r="C79" s="3">
        <v>549257511</v>
      </c>
      <c r="D79" s="3">
        <v>431841209</v>
      </c>
      <c r="E79" s="3">
        <v>494257958</v>
      </c>
      <c r="F79" s="3">
        <v>618146800</v>
      </c>
      <c r="G79" s="3">
        <v>618146800</v>
      </c>
      <c r="H79" s="3">
        <v>105179356</v>
      </c>
      <c r="I79" s="3">
        <v>671834100</v>
      </c>
      <c r="J79" s="3">
        <v>593788600</v>
      </c>
      <c r="K79" s="3">
        <v>654375900</v>
      </c>
    </row>
    <row r="80" spans="1:11" ht="12.75" hidden="1">
      <c r="A80" s="1" t="s">
        <v>69</v>
      </c>
      <c r="B80" s="3">
        <v>350981207</v>
      </c>
      <c r="C80" s="3">
        <v>2627750946</v>
      </c>
      <c r="D80" s="3">
        <v>393699633</v>
      </c>
      <c r="E80" s="3">
        <v>440197093</v>
      </c>
      <c r="F80" s="3">
        <v>0</v>
      </c>
      <c r="G80" s="3">
        <v>0</v>
      </c>
      <c r="H80" s="3">
        <v>146372558</v>
      </c>
      <c r="I80" s="3">
        <v>0</v>
      </c>
      <c r="J80" s="3">
        <v>0</v>
      </c>
      <c r="K80" s="3">
        <v>0</v>
      </c>
    </row>
    <row r="81" spans="1:11" ht="12.75" hidden="1">
      <c r="A81" s="1" t="s">
        <v>70</v>
      </c>
      <c r="B81" s="3">
        <v>156427331</v>
      </c>
      <c r="C81" s="3">
        <v>-4276808306</v>
      </c>
      <c r="D81" s="3">
        <v>85032961</v>
      </c>
      <c r="E81" s="3">
        <v>46868200</v>
      </c>
      <c r="F81" s="3">
        <v>0</v>
      </c>
      <c r="G81" s="3">
        <v>0</v>
      </c>
      <c r="H81" s="3">
        <v>-67187669</v>
      </c>
      <c r="I81" s="3">
        <v>0</v>
      </c>
      <c r="J81" s="3">
        <v>0</v>
      </c>
      <c r="K81" s="3">
        <v>0</v>
      </c>
    </row>
    <row r="82" spans="1:11" ht="12.75" hidden="1">
      <c r="A82" s="1" t="s">
        <v>71</v>
      </c>
      <c r="B82" s="3">
        <v>30481</v>
      </c>
      <c r="C82" s="3">
        <v>0</v>
      </c>
      <c r="D82" s="3">
        <v>0</v>
      </c>
      <c r="E82" s="3">
        <v>142771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2.75" hidden="1">
      <c r="A83" s="1" t="s">
        <v>72</v>
      </c>
      <c r="B83" s="3">
        <v>2455969926</v>
      </c>
      <c r="C83" s="3">
        <v>0</v>
      </c>
      <c r="D83" s="3">
        <v>30720684</v>
      </c>
      <c r="E83" s="3">
        <v>2751695480</v>
      </c>
      <c r="F83" s="3">
        <v>0</v>
      </c>
      <c r="G83" s="3">
        <v>0</v>
      </c>
      <c r="H83" s="3">
        <v>137637</v>
      </c>
      <c r="I83" s="3">
        <v>0</v>
      </c>
      <c r="J83" s="3">
        <v>0</v>
      </c>
      <c r="K83" s="3">
        <v>0</v>
      </c>
    </row>
    <row r="84" spans="1:11" ht="12.75" hidden="1">
      <c r="A84" s="1" t="s">
        <v>73</v>
      </c>
      <c r="B84" s="3">
        <v>0</v>
      </c>
      <c r="C84" s="3">
        <v>219163983</v>
      </c>
      <c r="D84" s="3">
        <v>207018656</v>
      </c>
      <c r="E84" s="3">
        <v>142342977</v>
      </c>
      <c r="F84" s="3">
        <v>133120461</v>
      </c>
      <c r="G84" s="3">
        <v>133120461</v>
      </c>
      <c r="H84" s="3">
        <v>0</v>
      </c>
      <c r="I84" s="3">
        <v>320880198</v>
      </c>
      <c r="J84" s="3">
        <v>353071317</v>
      </c>
      <c r="K84" s="3">
        <v>365672319</v>
      </c>
    </row>
    <row r="85" spans="1:11" ht="12.75" hidden="1">
      <c r="A85" s="1" t="s">
        <v>74</v>
      </c>
      <c r="B85" s="3">
        <v>0</v>
      </c>
      <c r="C85" s="3">
        <v>0</v>
      </c>
      <c r="D85" s="3">
        <v>193228161</v>
      </c>
      <c r="E85" s="3">
        <v>402806017</v>
      </c>
      <c r="F85" s="3">
        <v>402806017</v>
      </c>
      <c r="G85" s="3">
        <v>402806017</v>
      </c>
      <c r="H85" s="3">
        <v>0</v>
      </c>
      <c r="I85" s="3">
        <v>402806017</v>
      </c>
      <c r="J85" s="3">
        <v>402806017</v>
      </c>
      <c r="K85" s="3">
        <v>402806017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" customHeight="1">
      <c r="A1" s="109" t="s">
        <v>114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9</v>
      </c>
      <c r="D3" s="15" t="s">
        <v>9</v>
      </c>
      <c r="E3" s="13" t="s">
        <v>10</v>
      </c>
      <c r="F3" s="14" t="s">
        <v>11</v>
      </c>
      <c r="G3" s="15" t="s">
        <v>12</v>
      </c>
      <c r="H3" s="16" t="s">
        <v>13</v>
      </c>
      <c r="I3" s="13" t="s">
        <v>14</v>
      </c>
      <c r="J3" s="14" t="s">
        <v>15</v>
      </c>
      <c r="K3" s="15" t="s">
        <v>16</v>
      </c>
    </row>
    <row r="4" spans="1:11" ht="13.5">
      <c r="A4" s="17" t="s">
        <v>17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18</v>
      </c>
      <c r="B5" s="6">
        <v>50299609</v>
      </c>
      <c r="C5" s="6">
        <v>48142896</v>
      </c>
      <c r="D5" s="23">
        <v>54035045</v>
      </c>
      <c r="E5" s="24">
        <v>56410880</v>
      </c>
      <c r="F5" s="6">
        <v>56509900</v>
      </c>
      <c r="G5" s="25">
        <v>56509900</v>
      </c>
      <c r="H5" s="26">
        <v>54753799</v>
      </c>
      <c r="I5" s="24">
        <v>61215460</v>
      </c>
      <c r="J5" s="6">
        <v>64305370</v>
      </c>
      <c r="K5" s="25">
        <v>68163690</v>
      </c>
    </row>
    <row r="6" spans="1:11" ht="13.5">
      <c r="A6" s="22" t="s">
        <v>19</v>
      </c>
      <c r="B6" s="6">
        <v>72381553</v>
      </c>
      <c r="C6" s="6">
        <v>77875600</v>
      </c>
      <c r="D6" s="23">
        <v>80994218</v>
      </c>
      <c r="E6" s="24">
        <v>85893430</v>
      </c>
      <c r="F6" s="6">
        <v>86729430</v>
      </c>
      <c r="G6" s="25">
        <v>86729430</v>
      </c>
      <c r="H6" s="26">
        <v>83498600</v>
      </c>
      <c r="I6" s="24">
        <v>91027750</v>
      </c>
      <c r="J6" s="6">
        <v>95605650</v>
      </c>
      <c r="K6" s="25">
        <v>101193270</v>
      </c>
    </row>
    <row r="7" spans="1:11" ht="13.5">
      <c r="A7" s="22" t="s">
        <v>20</v>
      </c>
      <c r="B7" s="6">
        <v>5567036</v>
      </c>
      <c r="C7" s="6">
        <v>4228990</v>
      </c>
      <c r="D7" s="23">
        <v>4787326</v>
      </c>
      <c r="E7" s="24">
        <v>5145320</v>
      </c>
      <c r="F7" s="6">
        <v>9145320</v>
      </c>
      <c r="G7" s="25">
        <v>9145320</v>
      </c>
      <c r="H7" s="26">
        <v>9687050</v>
      </c>
      <c r="I7" s="24">
        <v>9593440</v>
      </c>
      <c r="J7" s="6">
        <v>10053930</v>
      </c>
      <c r="K7" s="25">
        <v>10536510</v>
      </c>
    </row>
    <row r="8" spans="1:11" ht="13.5">
      <c r="A8" s="22" t="s">
        <v>21</v>
      </c>
      <c r="B8" s="6">
        <v>148702887</v>
      </c>
      <c r="C8" s="6">
        <v>176200118</v>
      </c>
      <c r="D8" s="23">
        <v>215087078</v>
      </c>
      <c r="E8" s="24">
        <v>237324840</v>
      </c>
      <c r="F8" s="6">
        <v>252700950</v>
      </c>
      <c r="G8" s="25">
        <v>252700950</v>
      </c>
      <c r="H8" s="26">
        <v>256909519</v>
      </c>
      <c r="I8" s="24">
        <v>267849680</v>
      </c>
      <c r="J8" s="6">
        <v>221060840</v>
      </c>
      <c r="K8" s="25">
        <v>234353280</v>
      </c>
    </row>
    <row r="9" spans="1:11" ht="13.5">
      <c r="A9" s="22" t="s">
        <v>22</v>
      </c>
      <c r="B9" s="6">
        <v>44180538</v>
      </c>
      <c r="C9" s="6">
        <v>60697772</v>
      </c>
      <c r="D9" s="23">
        <v>52497134</v>
      </c>
      <c r="E9" s="24">
        <v>57069850</v>
      </c>
      <c r="F9" s="6">
        <v>57069850</v>
      </c>
      <c r="G9" s="25">
        <v>57069850</v>
      </c>
      <c r="H9" s="26">
        <v>26416310</v>
      </c>
      <c r="I9" s="24">
        <v>57426370</v>
      </c>
      <c r="J9" s="6">
        <v>58806400</v>
      </c>
      <c r="K9" s="25">
        <v>60440060</v>
      </c>
    </row>
    <row r="10" spans="1:11" ht="25.5">
      <c r="A10" s="27" t="s">
        <v>129</v>
      </c>
      <c r="B10" s="28">
        <f>SUM(B5:B9)</f>
        <v>321131623</v>
      </c>
      <c r="C10" s="29">
        <f aca="true" t="shared" si="0" ref="C10:K10">SUM(C5:C9)</f>
        <v>367145376</v>
      </c>
      <c r="D10" s="30">
        <f t="shared" si="0"/>
        <v>407400801</v>
      </c>
      <c r="E10" s="28">
        <f t="shared" si="0"/>
        <v>441844320</v>
      </c>
      <c r="F10" s="29">
        <f t="shared" si="0"/>
        <v>462155450</v>
      </c>
      <c r="G10" s="31">
        <f t="shared" si="0"/>
        <v>462155450</v>
      </c>
      <c r="H10" s="32">
        <f t="shared" si="0"/>
        <v>431265278</v>
      </c>
      <c r="I10" s="28">
        <f t="shared" si="0"/>
        <v>487112700</v>
      </c>
      <c r="J10" s="29">
        <f t="shared" si="0"/>
        <v>449832190</v>
      </c>
      <c r="K10" s="31">
        <f t="shared" si="0"/>
        <v>474686810</v>
      </c>
    </row>
    <row r="11" spans="1:11" ht="13.5">
      <c r="A11" s="22" t="s">
        <v>23</v>
      </c>
      <c r="B11" s="6">
        <v>99407223</v>
      </c>
      <c r="C11" s="6">
        <v>107781821</v>
      </c>
      <c r="D11" s="23">
        <v>131378186</v>
      </c>
      <c r="E11" s="24">
        <v>143744860</v>
      </c>
      <c r="F11" s="6">
        <v>147666770</v>
      </c>
      <c r="G11" s="25">
        <v>147666770</v>
      </c>
      <c r="H11" s="26">
        <v>140009462</v>
      </c>
      <c r="I11" s="24">
        <v>156783970</v>
      </c>
      <c r="J11" s="6">
        <v>166974800</v>
      </c>
      <c r="K11" s="25">
        <v>177828220</v>
      </c>
    </row>
    <row r="12" spans="1:11" ht="13.5">
      <c r="A12" s="22" t="s">
        <v>24</v>
      </c>
      <c r="B12" s="6">
        <v>17631706</v>
      </c>
      <c r="C12" s="6">
        <v>20041006</v>
      </c>
      <c r="D12" s="23">
        <v>21509842</v>
      </c>
      <c r="E12" s="24">
        <v>22957210</v>
      </c>
      <c r="F12" s="6">
        <v>22957210</v>
      </c>
      <c r="G12" s="25">
        <v>22957210</v>
      </c>
      <c r="H12" s="26">
        <v>22506451</v>
      </c>
      <c r="I12" s="24">
        <v>24392060</v>
      </c>
      <c r="J12" s="6">
        <v>25977490</v>
      </c>
      <c r="K12" s="25">
        <v>27666020</v>
      </c>
    </row>
    <row r="13" spans="1:11" ht="13.5">
      <c r="A13" s="22" t="s">
        <v>130</v>
      </c>
      <c r="B13" s="6">
        <v>41263952</v>
      </c>
      <c r="C13" s="6">
        <v>50419344</v>
      </c>
      <c r="D13" s="23">
        <v>52153515</v>
      </c>
      <c r="E13" s="24">
        <v>52290040</v>
      </c>
      <c r="F13" s="6">
        <v>52290040</v>
      </c>
      <c r="G13" s="25">
        <v>52290040</v>
      </c>
      <c r="H13" s="26">
        <v>46194736</v>
      </c>
      <c r="I13" s="24">
        <v>53335820</v>
      </c>
      <c r="J13" s="6">
        <v>54402560</v>
      </c>
      <c r="K13" s="25">
        <v>55490620</v>
      </c>
    </row>
    <row r="14" spans="1:11" ht="13.5">
      <c r="A14" s="22" t="s">
        <v>25</v>
      </c>
      <c r="B14" s="6">
        <v>537243</v>
      </c>
      <c r="C14" s="6">
        <v>490496</v>
      </c>
      <c r="D14" s="23">
        <v>447469</v>
      </c>
      <c r="E14" s="24">
        <v>310190</v>
      </c>
      <c r="F14" s="6">
        <v>310190</v>
      </c>
      <c r="G14" s="25">
        <v>310190</v>
      </c>
      <c r="H14" s="26">
        <v>310167</v>
      </c>
      <c r="I14" s="24">
        <v>372640</v>
      </c>
      <c r="J14" s="6">
        <v>330060</v>
      </c>
      <c r="K14" s="25">
        <v>287470</v>
      </c>
    </row>
    <row r="15" spans="1:11" ht="13.5">
      <c r="A15" s="22" t="s">
        <v>26</v>
      </c>
      <c r="B15" s="6">
        <v>45758770</v>
      </c>
      <c r="C15" s="6">
        <v>56599208</v>
      </c>
      <c r="D15" s="23">
        <v>61539719</v>
      </c>
      <c r="E15" s="24">
        <v>70330820</v>
      </c>
      <c r="F15" s="6">
        <v>70378310</v>
      </c>
      <c r="G15" s="25">
        <v>70378310</v>
      </c>
      <c r="H15" s="26">
        <v>60821636</v>
      </c>
      <c r="I15" s="24">
        <v>74008260</v>
      </c>
      <c r="J15" s="6">
        <v>77735570</v>
      </c>
      <c r="K15" s="25">
        <v>84085950</v>
      </c>
    </row>
    <row r="16" spans="1:11" ht="13.5">
      <c r="A16" s="22" t="s">
        <v>21</v>
      </c>
      <c r="B16" s="6">
        <v>4573684</v>
      </c>
      <c r="C16" s="6">
        <v>3321639</v>
      </c>
      <c r="D16" s="23">
        <v>5285959</v>
      </c>
      <c r="E16" s="24">
        <v>5205530</v>
      </c>
      <c r="F16" s="6">
        <v>6456660</v>
      </c>
      <c r="G16" s="25">
        <v>6456660</v>
      </c>
      <c r="H16" s="26">
        <v>3337923</v>
      </c>
      <c r="I16" s="24">
        <v>8759810</v>
      </c>
      <c r="J16" s="6">
        <v>7984280</v>
      </c>
      <c r="K16" s="25">
        <v>8093310</v>
      </c>
    </row>
    <row r="17" spans="1:11" ht="13.5">
      <c r="A17" s="22" t="s">
        <v>27</v>
      </c>
      <c r="B17" s="6">
        <v>157001482</v>
      </c>
      <c r="C17" s="6">
        <v>151811467</v>
      </c>
      <c r="D17" s="23">
        <v>180026268</v>
      </c>
      <c r="E17" s="24">
        <v>199971010</v>
      </c>
      <c r="F17" s="6">
        <v>208396730</v>
      </c>
      <c r="G17" s="25">
        <v>208396730</v>
      </c>
      <c r="H17" s="26">
        <v>185913331</v>
      </c>
      <c r="I17" s="24">
        <v>220396360</v>
      </c>
      <c r="J17" s="6">
        <v>159686130</v>
      </c>
      <c r="K17" s="25">
        <v>162747260</v>
      </c>
    </row>
    <row r="18" spans="1:11" ht="13.5">
      <c r="A18" s="33" t="s">
        <v>28</v>
      </c>
      <c r="B18" s="34">
        <f>SUM(B11:B17)</f>
        <v>366174060</v>
      </c>
      <c r="C18" s="35">
        <f aca="true" t="shared" si="1" ref="C18:K18">SUM(C11:C17)</f>
        <v>390464981</v>
      </c>
      <c r="D18" s="36">
        <f t="shared" si="1"/>
        <v>452340958</v>
      </c>
      <c r="E18" s="34">
        <f t="shared" si="1"/>
        <v>494809660</v>
      </c>
      <c r="F18" s="35">
        <f t="shared" si="1"/>
        <v>508455910</v>
      </c>
      <c r="G18" s="37">
        <f t="shared" si="1"/>
        <v>508455910</v>
      </c>
      <c r="H18" s="38">
        <f t="shared" si="1"/>
        <v>459093706</v>
      </c>
      <c r="I18" s="34">
        <f t="shared" si="1"/>
        <v>538048920</v>
      </c>
      <c r="J18" s="35">
        <f t="shared" si="1"/>
        <v>493090890</v>
      </c>
      <c r="K18" s="37">
        <f t="shared" si="1"/>
        <v>516198850</v>
      </c>
    </row>
    <row r="19" spans="1:11" ht="13.5">
      <c r="A19" s="33" t="s">
        <v>29</v>
      </c>
      <c r="B19" s="39">
        <f>+B10-B18</f>
        <v>-45042437</v>
      </c>
      <c r="C19" s="40">
        <f aca="true" t="shared" si="2" ref="C19:K19">+C10-C18</f>
        <v>-23319605</v>
      </c>
      <c r="D19" s="41">
        <f t="shared" si="2"/>
        <v>-44940157</v>
      </c>
      <c r="E19" s="39">
        <f t="shared" si="2"/>
        <v>-52965340</v>
      </c>
      <c r="F19" s="40">
        <f t="shared" si="2"/>
        <v>-46300460</v>
      </c>
      <c r="G19" s="42">
        <f t="shared" si="2"/>
        <v>-46300460</v>
      </c>
      <c r="H19" s="43">
        <f t="shared" si="2"/>
        <v>-27828428</v>
      </c>
      <c r="I19" s="39">
        <f t="shared" si="2"/>
        <v>-50936220</v>
      </c>
      <c r="J19" s="40">
        <f t="shared" si="2"/>
        <v>-43258700</v>
      </c>
      <c r="K19" s="42">
        <f t="shared" si="2"/>
        <v>-41512040</v>
      </c>
    </row>
    <row r="20" spans="1:11" ht="25.5">
      <c r="A20" s="44" t="s">
        <v>30</v>
      </c>
      <c r="B20" s="45">
        <v>57024355</v>
      </c>
      <c r="C20" s="46">
        <v>39333472</v>
      </c>
      <c r="D20" s="47">
        <v>56261441</v>
      </c>
      <c r="E20" s="45">
        <v>51409000</v>
      </c>
      <c r="F20" s="46">
        <v>44760810</v>
      </c>
      <c r="G20" s="48">
        <v>44760810</v>
      </c>
      <c r="H20" s="49">
        <v>40289854</v>
      </c>
      <c r="I20" s="45">
        <v>51060750</v>
      </c>
      <c r="J20" s="46">
        <v>48536150</v>
      </c>
      <c r="K20" s="48">
        <v>51014700</v>
      </c>
    </row>
    <row r="21" spans="1:11" ht="63.75">
      <c r="A21" s="50" t="s">
        <v>131</v>
      </c>
      <c r="B21" s="51">
        <v>0</v>
      </c>
      <c r="C21" s="52">
        <v>0</v>
      </c>
      <c r="D21" s="53">
        <v>16123</v>
      </c>
      <c r="E21" s="51">
        <v>1661500</v>
      </c>
      <c r="F21" s="52">
        <v>1661500</v>
      </c>
      <c r="G21" s="54">
        <v>1661500</v>
      </c>
      <c r="H21" s="55">
        <v>0</v>
      </c>
      <c r="I21" s="51">
        <v>0</v>
      </c>
      <c r="J21" s="52">
        <v>0</v>
      </c>
      <c r="K21" s="54">
        <v>0</v>
      </c>
    </row>
    <row r="22" spans="1:11" ht="25.5">
      <c r="A22" s="56" t="s">
        <v>132</v>
      </c>
      <c r="B22" s="57">
        <f>SUM(B19:B21)</f>
        <v>11981918</v>
      </c>
      <c r="C22" s="58">
        <f aca="true" t="shared" si="3" ref="C22:K22">SUM(C19:C21)</f>
        <v>16013867</v>
      </c>
      <c r="D22" s="59">
        <f t="shared" si="3"/>
        <v>11337407</v>
      </c>
      <c r="E22" s="57">
        <f t="shared" si="3"/>
        <v>105160</v>
      </c>
      <c r="F22" s="58">
        <f t="shared" si="3"/>
        <v>121850</v>
      </c>
      <c r="G22" s="60">
        <f t="shared" si="3"/>
        <v>121850</v>
      </c>
      <c r="H22" s="61">
        <f t="shared" si="3"/>
        <v>12461426</v>
      </c>
      <c r="I22" s="57">
        <f t="shared" si="3"/>
        <v>124530</v>
      </c>
      <c r="J22" s="58">
        <f t="shared" si="3"/>
        <v>5277450</v>
      </c>
      <c r="K22" s="60">
        <f t="shared" si="3"/>
        <v>9502660</v>
      </c>
    </row>
    <row r="23" spans="1:11" ht="13.5">
      <c r="A23" s="50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62" t="s">
        <v>32</v>
      </c>
      <c r="B24" s="39">
        <f>SUM(B22:B23)</f>
        <v>11981918</v>
      </c>
      <c r="C24" s="40">
        <f aca="true" t="shared" si="4" ref="C24:K24">SUM(C22:C23)</f>
        <v>16013867</v>
      </c>
      <c r="D24" s="41">
        <f t="shared" si="4"/>
        <v>11337407</v>
      </c>
      <c r="E24" s="39">
        <f t="shared" si="4"/>
        <v>105160</v>
      </c>
      <c r="F24" s="40">
        <f t="shared" si="4"/>
        <v>121850</v>
      </c>
      <c r="G24" s="42">
        <f t="shared" si="4"/>
        <v>121850</v>
      </c>
      <c r="H24" s="43">
        <f t="shared" si="4"/>
        <v>12461426</v>
      </c>
      <c r="I24" s="39">
        <f t="shared" si="4"/>
        <v>124530</v>
      </c>
      <c r="J24" s="40">
        <f t="shared" si="4"/>
        <v>5277450</v>
      </c>
      <c r="K24" s="42">
        <f t="shared" si="4"/>
        <v>9502660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64" t="s">
        <v>133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3.5">
      <c r="A27" s="33" t="s">
        <v>33</v>
      </c>
      <c r="B27" s="7">
        <v>75016899</v>
      </c>
      <c r="C27" s="7">
        <v>95274341</v>
      </c>
      <c r="D27" s="69">
        <v>152784989</v>
      </c>
      <c r="E27" s="70">
        <v>59634730</v>
      </c>
      <c r="F27" s="7">
        <v>224249087</v>
      </c>
      <c r="G27" s="71">
        <v>224249087</v>
      </c>
      <c r="H27" s="72">
        <v>50534851</v>
      </c>
      <c r="I27" s="70">
        <v>71565750</v>
      </c>
      <c r="J27" s="7">
        <v>61756150</v>
      </c>
      <c r="K27" s="71">
        <v>60279700</v>
      </c>
    </row>
    <row r="28" spans="1:11" ht="13.5">
      <c r="A28" s="73" t="s">
        <v>34</v>
      </c>
      <c r="B28" s="6">
        <v>75016899</v>
      </c>
      <c r="C28" s="6">
        <v>53628483</v>
      </c>
      <c r="D28" s="23">
        <v>72653202</v>
      </c>
      <c r="E28" s="24">
        <v>11023000</v>
      </c>
      <c r="F28" s="6">
        <v>77494995</v>
      </c>
      <c r="G28" s="25">
        <v>77494995</v>
      </c>
      <c r="H28" s="26">
        <v>0</v>
      </c>
      <c r="I28" s="24">
        <v>37618750</v>
      </c>
      <c r="J28" s="6">
        <v>33746150</v>
      </c>
      <c r="K28" s="25">
        <v>43534700</v>
      </c>
    </row>
    <row r="29" spans="1:11" ht="13.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3.5">
      <c r="A30" s="22" t="s">
        <v>35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36</v>
      </c>
      <c r="B31" s="6">
        <v>0</v>
      </c>
      <c r="C31" s="6">
        <v>0</v>
      </c>
      <c r="D31" s="23">
        <v>0</v>
      </c>
      <c r="E31" s="24">
        <v>0</v>
      </c>
      <c r="F31" s="6">
        <v>0</v>
      </c>
      <c r="G31" s="25">
        <v>0</v>
      </c>
      <c r="H31" s="26">
        <v>0</v>
      </c>
      <c r="I31" s="24">
        <v>0</v>
      </c>
      <c r="J31" s="6">
        <v>0</v>
      </c>
      <c r="K31" s="25">
        <v>0</v>
      </c>
    </row>
    <row r="32" spans="1:11" ht="13.5">
      <c r="A32" s="33" t="s">
        <v>37</v>
      </c>
      <c r="B32" s="7">
        <f>SUM(B28:B31)</f>
        <v>75016899</v>
      </c>
      <c r="C32" s="7">
        <f aca="true" t="shared" si="5" ref="C32:K32">SUM(C28:C31)</f>
        <v>53628483</v>
      </c>
      <c r="D32" s="69">
        <f t="shared" si="5"/>
        <v>72653202</v>
      </c>
      <c r="E32" s="70">
        <f t="shared" si="5"/>
        <v>11023000</v>
      </c>
      <c r="F32" s="7">
        <f t="shared" si="5"/>
        <v>77494995</v>
      </c>
      <c r="G32" s="71">
        <f t="shared" si="5"/>
        <v>77494995</v>
      </c>
      <c r="H32" s="72">
        <f t="shared" si="5"/>
        <v>0</v>
      </c>
      <c r="I32" s="70">
        <f t="shared" si="5"/>
        <v>37618750</v>
      </c>
      <c r="J32" s="7">
        <f t="shared" si="5"/>
        <v>33746150</v>
      </c>
      <c r="K32" s="71">
        <f t="shared" si="5"/>
        <v>43534700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3.5">
      <c r="A34" s="64" t="s">
        <v>38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3.5">
      <c r="A35" s="22" t="s">
        <v>39</v>
      </c>
      <c r="B35" s="6">
        <v>112046873</v>
      </c>
      <c r="C35" s="6">
        <v>136536152</v>
      </c>
      <c r="D35" s="23">
        <v>158316914</v>
      </c>
      <c r="E35" s="24">
        <v>-35267562</v>
      </c>
      <c r="F35" s="6">
        <v>-42959847</v>
      </c>
      <c r="G35" s="25">
        <v>-42959847</v>
      </c>
      <c r="H35" s="26">
        <v>237723085</v>
      </c>
      <c r="I35" s="24">
        <v>177151579</v>
      </c>
      <c r="J35" s="6">
        <v>129959879</v>
      </c>
      <c r="K35" s="25">
        <v>86777909</v>
      </c>
    </row>
    <row r="36" spans="1:11" ht="13.5">
      <c r="A36" s="22" t="s">
        <v>40</v>
      </c>
      <c r="B36" s="6">
        <v>832863625</v>
      </c>
      <c r="C36" s="6">
        <v>829084274</v>
      </c>
      <c r="D36" s="23">
        <v>829876783</v>
      </c>
      <c r="E36" s="24">
        <v>862414337</v>
      </c>
      <c r="F36" s="6">
        <v>880417513</v>
      </c>
      <c r="G36" s="25">
        <v>880417513</v>
      </c>
      <c r="H36" s="26">
        <v>8207960</v>
      </c>
      <c r="I36" s="24">
        <v>873736186</v>
      </c>
      <c r="J36" s="6">
        <v>880996396</v>
      </c>
      <c r="K36" s="25">
        <v>885700226</v>
      </c>
    </row>
    <row r="37" spans="1:11" ht="13.5">
      <c r="A37" s="22" t="s">
        <v>41</v>
      </c>
      <c r="B37" s="6">
        <v>49268864</v>
      </c>
      <c r="C37" s="6">
        <v>48955896</v>
      </c>
      <c r="D37" s="23">
        <v>55878862</v>
      </c>
      <c r="E37" s="24">
        <v>68749795</v>
      </c>
      <c r="F37" s="6">
        <v>5880093</v>
      </c>
      <c r="G37" s="25">
        <v>5880093</v>
      </c>
      <c r="H37" s="26">
        <v>238599980</v>
      </c>
      <c r="I37" s="24">
        <v>132370281</v>
      </c>
      <c r="J37" s="6">
        <v>81603641</v>
      </c>
      <c r="K37" s="25">
        <v>28821211</v>
      </c>
    </row>
    <row r="38" spans="1:11" ht="13.5">
      <c r="A38" s="22" t="s">
        <v>42</v>
      </c>
      <c r="B38" s="6">
        <v>21688376</v>
      </c>
      <c r="C38" s="6">
        <v>23366929</v>
      </c>
      <c r="D38" s="23">
        <v>25980034</v>
      </c>
      <c r="E38" s="24">
        <v>22906904</v>
      </c>
      <c r="F38" s="6">
        <v>25980034</v>
      </c>
      <c r="G38" s="25">
        <v>25980034</v>
      </c>
      <c r="H38" s="26">
        <v>-1935708</v>
      </c>
      <c r="I38" s="24">
        <v>24199607</v>
      </c>
      <c r="J38" s="6">
        <v>24199607</v>
      </c>
      <c r="K38" s="25">
        <v>24199607</v>
      </c>
    </row>
    <row r="39" spans="1:11" ht="13.5">
      <c r="A39" s="22" t="s">
        <v>43</v>
      </c>
      <c r="B39" s="6">
        <v>873953258</v>
      </c>
      <c r="C39" s="6">
        <v>877283880</v>
      </c>
      <c r="D39" s="23">
        <v>894997392</v>
      </c>
      <c r="E39" s="24">
        <v>735384814</v>
      </c>
      <c r="F39" s="6">
        <v>805475689</v>
      </c>
      <c r="G39" s="25">
        <v>805475689</v>
      </c>
      <c r="H39" s="26">
        <v>-3194784</v>
      </c>
      <c r="I39" s="24">
        <v>894193277</v>
      </c>
      <c r="J39" s="6">
        <v>899875507</v>
      </c>
      <c r="K39" s="25">
        <v>909954587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64" t="s">
        <v>44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3.5">
      <c r="A42" s="22" t="s">
        <v>45</v>
      </c>
      <c r="B42" s="6">
        <v>49049229</v>
      </c>
      <c r="C42" s="6">
        <v>0</v>
      </c>
      <c r="D42" s="23">
        <v>-844000</v>
      </c>
      <c r="E42" s="24">
        <v>142014070</v>
      </c>
      <c r="F42" s="6">
        <v>0</v>
      </c>
      <c r="G42" s="25">
        <v>0</v>
      </c>
      <c r="H42" s="26">
        <v>0</v>
      </c>
      <c r="I42" s="24">
        <v>387425470</v>
      </c>
      <c r="J42" s="6">
        <v>412299500</v>
      </c>
      <c r="K42" s="25">
        <v>434183740</v>
      </c>
    </row>
    <row r="43" spans="1:11" ht="13.5">
      <c r="A43" s="22" t="s">
        <v>46</v>
      </c>
      <c r="B43" s="6">
        <v>-75022257</v>
      </c>
      <c r="C43" s="6">
        <v>-665528</v>
      </c>
      <c r="D43" s="23">
        <v>626321</v>
      </c>
      <c r="E43" s="24">
        <v>-626320</v>
      </c>
      <c r="F43" s="6">
        <v>626320</v>
      </c>
      <c r="G43" s="25">
        <v>626320</v>
      </c>
      <c r="H43" s="26">
        <v>-152</v>
      </c>
      <c r="I43" s="24">
        <v>-71565598</v>
      </c>
      <c r="J43" s="6">
        <v>-61756150</v>
      </c>
      <c r="K43" s="25">
        <v>-60279700</v>
      </c>
    </row>
    <row r="44" spans="1:11" ht="13.5">
      <c r="A44" s="22" t="s">
        <v>47</v>
      </c>
      <c r="B44" s="6">
        <v>-342816</v>
      </c>
      <c r="C44" s="6">
        <v>2327720</v>
      </c>
      <c r="D44" s="23">
        <v>234059</v>
      </c>
      <c r="E44" s="24">
        <v>-37066</v>
      </c>
      <c r="F44" s="6">
        <v>37066</v>
      </c>
      <c r="G44" s="25">
        <v>37066</v>
      </c>
      <c r="H44" s="26">
        <v>-236082</v>
      </c>
      <c r="I44" s="24">
        <v>223782</v>
      </c>
      <c r="J44" s="6">
        <v>0</v>
      </c>
      <c r="K44" s="25">
        <v>0</v>
      </c>
    </row>
    <row r="45" spans="1:11" ht="13.5">
      <c r="A45" s="33" t="s">
        <v>48</v>
      </c>
      <c r="B45" s="7">
        <v>86122738</v>
      </c>
      <c r="C45" s="7">
        <v>-22160947</v>
      </c>
      <c r="D45" s="69">
        <v>-24047996</v>
      </c>
      <c r="E45" s="70">
        <v>267069708</v>
      </c>
      <c r="F45" s="7">
        <v>-23375561</v>
      </c>
      <c r="G45" s="71">
        <v>-23375561</v>
      </c>
      <c r="H45" s="72">
        <v>-64821</v>
      </c>
      <c r="I45" s="70">
        <v>569644441</v>
      </c>
      <c r="J45" s="7">
        <v>594054497</v>
      </c>
      <c r="K45" s="71">
        <v>627396607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64" t="s">
        <v>49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3.5">
      <c r="A48" s="22" t="s">
        <v>50</v>
      </c>
      <c r="B48" s="6">
        <v>86123738</v>
      </c>
      <c r="C48" s="6">
        <v>99771811</v>
      </c>
      <c r="D48" s="23">
        <v>113169344</v>
      </c>
      <c r="E48" s="24">
        <v>-61956516</v>
      </c>
      <c r="F48" s="6">
        <v>-30628359</v>
      </c>
      <c r="G48" s="25">
        <v>-30628359</v>
      </c>
      <c r="H48" s="26">
        <v>277946248</v>
      </c>
      <c r="I48" s="24">
        <v>243512147</v>
      </c>
      <c r="J48" s="6">
        <v>253493567</v>
      </c>
      <c r="K48" s="25">
        <v>268394897</v>
      </c>
    </row>
    <row r="49" spans="1:11" ht="13.5">
      <c r="A49" s="22" t="s">
        <v>51</v>
      </c>
      <c r="B49" s="6">
        <f>+B75</f>
        <v>13295558.67316996</v>
      </c>
      <c r="C49" s="6">
        <f aca="true" t="shared" si="6" ref="C49:K49">+C75</f>
        <v>38127144</v>
      </c>
      <c r="D49" s="23">
        <f t="shared" si="6"/>
        <v>43544604</v>
      </c>
      <c r="E49" s="24">
        <f t="shared" si="6"/>
        <v>40078780.07273799</v>
      </c>
      <c r="F49" s="6">
        <f t="shared" si="6"/>
        <v>-5111176</v>
      </c>
      <c r="G49" s="25">
        <f t="shared" si="6"/>
        <v>-5111176</v>
      </c>
      <c r="H49" s="26">
        <f t="shared" si="6"/>
        <v>243673454</v>
      </c>
      <c r="I49" s="24">
        <f t="shared" si="6"/>
        <v>204246021.1950758</v>
      </c>
      <c r="J49" s="6">
        <f t="shared" si="6"/>
        <v>211153163.08232468</v>
      </c>
      <c r="K49" s="25">
        <f t="shared" si="6"/>
        <v>201493698.8898257</v>
      </c>
    </row>
    <row r="50" spans="1:11" ht="13.5">
      <c r="A50" s="33" t="s">
        <v>52</v>
      </c>
      <c r="B50" s="7">
        <f>+B48-B49</f>
        <v>72828179.32683004</v>
      </c>
      <c r="C50" s="7">
        <f aca="true" t="shared" si="7" ref="C50:K50">+C48-C49</f>
        <v>61644667</v>
      </c>
      <c r="D50" s="69">
        <f t="shared" si="7"/>
        <v>69624740</v>
      </c>
      <c r="E50" s="70">
        <f t="shared" si="7"/>
        <v>-102035296.07273799</v>
      </c>
      <c r="F50" s="7">
        <f t="shared" si="7"/>
        <v>-25517183</v>
      </c>
      <c r="G50" s="71">
        <f t="shared" si="7"/>
        <v>-25517183</v>
      </c>
      <c r="H50" s="72">
        <f t="shared" si="7"/>
        <v>34272794</v>
      </c>
      <c r="I50" s="70">
        <f t="shared" si="7"/>
        <v>39266125.80492419</v>
      </c>
      <c r="J50" s="7">
        <f t="shared" si="7"/>
        <v>42340403.91767532</v>
      </c>
      <c r="K50" s="71">
        <f t="shared" si="7"/>
        <v>66901198.1101743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3.5">
      <c r="A52" s="64" t="s">
        <v>53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54</v>
      </c>
      <c r="B53" s="6">
        <v>832225764</v>
      </c>
      <c r="C53" s="6">
        <v>804882160</v>
      </c>
      <c r="D53" s="23">
        <v>811085685</v>
      </c>
      <c r="E53" s="24">
        <v>766528633</v>
      </c>
      <c r="F53" s="6">
        <v>807625712</v>
      </c>
      <c r="G53" s="25">
        <v>807625712</v>
      </c>
      <c r="H53" s="26">
        <v>-35286427</v>
      </c>
      <c r="I53" s="24">
        <v>740559727</v>
      </c>
      <c r="J53" s="6">
        <v>692983787</v>
      </c>
      <c r="K53" s="25">
        <v>642652917</v>
      </c>
    </row>
    <row r="54" spans="1:11" ht="13.5">
      <c r="A54" s="22" t="s">
        <v>55</v>
      </c>
      <c r="B54" s="6">
        <v>41263952</v>
      </c>
      <c r="C54" s="6">
        <v>0</v>
      </c>
      <c r="D54" s="23">
        <v>44979787</v>
      </c>
      <c r="E54" s="24">
        <v>52290040</v>
      </c>
      <c r="F54" s="6">
        <v>52290040</v>
      </c>
      <c r="G54" s="25">
        <v>52290040</v>
      </c>
      <c r="H54" s="26">
        <v>46189954</v>
      </c>
      <c r="I54" s="24">
        <v>53335820</v>
      </c>
      <c r="J54" s="6">
        <v>54402560</v>
      </c>
      <c r="K54" s="25">
        <v>55490620</v>
      </c>
    </row>
    <row r="55" spans="1:11" ht="13.5">
      <c r="A55" s="22" t="s">
        <v>56</v>
      </c>
      <c r="B55" s="6">
        <v>0</v>
      </c>
      <c r="C55" s="6">
        <v>883343</v>
      </c>
      <c r="D55" s="23">
        <v>68173723</v>
      </c>
      <c r="E55" s="24">
        <v>32260000</v>
      </c>
      <c r="F55" s="6">
        <v>51776625</v>
      </c>
      <c r="G55" s="25">
        <v>51776625</v>
      </c>
      <c r="H55" s="26">
        <v>37666429</v>
      </c>
      <c r="I55" s="24">
        <v>33598750</v>
      </c>
      <c r="J55" s="6">
        <v>20650000</v>
      </c>
      <c r="K55" s="25">
        <v>23065000</v>
      </c>
    </row>
    <row r="56" spans="1:11" ht="13.5">
      <c r="A56" s="22" t="s">
        <v>57</v>
      </c>
      <c r="B56" s="6">
        <v>20387563</v>
      </c>
      <c r="C56" s="6">
        <v>8501557</v>
      </c>
      <c r="D56" s="23">
        <v>7567618</v>
      </c>
      <c r="E56" s="24">
        <v>11510910</v>
      </c>
      <c r="F56" s="6">
        <v>32783910</v>
      </c>
      <c r="G56" s="25">
        <v>32783910</v>
      </c>
      <c r="H56" s="26">
        <v>28419396</v>
      </c>
      <c r="I56" s="24">
        <v>31519610</v>
      </c>
      <c r="J56" s="6">
        <v>33338310</v>
      </c>
      <c r="K56" s="25">
        <v>35267490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3.5">
      <c r="A58" s="64" t="s">
        <v>58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3.5">
      <c r="A59" s="90" t="s">
        <v>59</v>
      </c>
      <c r="B59" s="6">
        <v>2292599</v>
      </c>
      <c r="C59" s="6">
        <v>1049532</v>
      </c>
      <c r="D59" s="23">
        <v>2340630</v>
      </c>
      <c r="E59" s="24">
        <v>2961360</v>
      </c>
      <c r="F59" s="6">
        <v>2961360</v>
      </c>
      <c r="G59" s="25">
        <v>2961360</v>
      </c>
      <c r="H59" s="26">
        <v>3067436</v>
      </c>
      <c r="I59" s="24">
        <v>2484780</v>
      </c>
      <c r="J59" s="6">
        <v>2612120</v>
      </c>
      <c r="K59" s="25">
        <v>2746040</v>
      </c>
    </row>
    <row r="60" spans="1:11" ht="13.5">
      <c r="A60" s="90" t="s">
        <v>60</v>
      </c>
      <c r="B60" s="6">
        <v>29061787</v>
      </c>
      <c r="C60" s="6">
        <v>27627106</v>
      </c>
      <c r="D60" s="23">
        <v>2850268</v>
      </c>
      <c r="E60" s="24">
        <v>20825922</v>
      </c>
      <c r="F60" s="6">
        <v>20825922</v>
      </c>
      <c r="G60" s="25">
        <v>20825922</v>
      </c>
      <c r="H60" s="26">
        <v>37042670</v>
      </c>
      <c r="I60" s="24">
        <v>18590880</v>
      </c>
      <c r="J60" s="6">
        <v>19706340</v>
      </c>
      <c r="K60" s="25">
        <v>20888720</v>
      </c>
    </row>
    <row r="61" spans="1:11" ht="13.5">
      <c r="A61" s="91" t="s">
        <v>61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3.5">
      <c r="A62" s="96" t="s">
        <v>62</v>
      </c>
      <c r="B62" s="97">
        <v>0</v>
      </c>
      <c r="C62" s="98">
        <v>0</v>
      </c>
      <c r="D62" s="99">
        <v>0</v>
      </c>
      <c r="E62" s="97">
        <v>0</v>
      </c>
      <c r="F62" s="98">
        <v>0</v>
      </c>
      <c r="G62" s="99">
        <v>0</v>
      </c>
      <c r="H62" s="100">
        <v>0</v>
      </c>
      <c r="I62" s="97">
        <v>0</v>
      </c>
      <c r="J62" s="98">
        <v>0</v>
      </c>
      <c r="K62" s="99">
        <v>0</v>
      </c>
    </row>
    <row r="63" spans="1:11" ht="13.5">
      <c r="A63" s="96" t="s">
        <v>63</v>
      </c>
      <c r="B63" s="97">
        <v>0</v>
      </c>
      <c r="C63" s="98">
        <v>0</v>
      </c>
      <c r="D63" s="99">
        <v>0</v>
      </c>
      <c r="E63" s="97">
        <v>0</v>
      </c>
      <c r="F63" s="98">
        <v>0</v>
      </c>
      <c r="G63" s="99">
        <v>0</v>
      </c>
      <c r="H63" s="100">
        <v>0</v>
      </c>
      <c r="I63" s="97">
        <v>0</v>
      </c>
      <c r="J63" s="98">
        <v>0</v>
      </c>
      <c r="K63" s="99">
        <v>0</v>
      </c>
    </row>
    <row r="64" spans="1:11" ht="13.5">
      <c r="A64" s="96" t="s">
        <v>64</v>
      </c>
      <c r="B64" s="97">
        <v>0</v>
      </c>
      <c r="C64" s="98">
        <v>0</v>
      </c>
      <c r="D64" s="99">
        <v>0</v>
      </c>
      <c r="E64" s="97">
        <v>0</v>
      </c>
      <c r="F64" s="98">
        <v>0</v>
      </c>
      <c r="G64" s="99">
        <v>0</v>
      </c>
      <c r="H64" s="100">
        <v>0</v>
      </c>
      <c r="I64" s="97">
        <v>0</v>
      </c>
      <c r="J64" s="98">
        <v>0</v>
      </c>
      <c r="K64" s="99">
        <v>0</v>
      </c>
    </row>
    <row r="65" spans="1:11" ht="13.5">
      <c r="A65" s="96" t="s">
        <v>65</v>
      </c>
      <c r="B65" s="97">
        <v>0</v>
      </c>
      <c r="C65" s="98">
        <v>0</v>
      </c>
      <c r="D65" s="99">
        <v>0</v>
      </c>
      <c r="E65" s="97">
        <v>0</v>
      </c>
      <c r="F65" s="98">
        <v>0</v>
      </c>
      <c r="G65" s="99">
        <v>0</v>
      </c>
      <c r="H65" s="100">
        <v>0</v>
      </c>
      <c r="I65" s="97">
        <v>0</v>
      </c>
      <c r="J65" s="98">
        <v>0</v>
      </c>
      <c r="K65" s="99">
        <v>0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3.5">
      <c r="A67" s="105"/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3.5">
      <c r="A68" s="107"/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3.5">
      <c r="A69" s="108"/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3.5" hidden="1">
      <c r="A70" s="4" t="s">
        <v>134</v>
      </c>
      <c r="B70" s="5">
        <f>IF(ISERROR(B71/B72),0,(B71/B72))</f>
        <v>0.9943689620550378</v>
      </c>
      <c r="C70" s="5">
        <f aca="true" t="shared" si="8" ref="C70:K70">IF(ISERROR(C71/C72),0,(C71/C72))</f>
        <v>0</v>
      </c>
      <c r="D70" s="5">
        <f t="shared" si="8"/>
        <v>0</v>
      </c>
      <c r="E70" s="5">
        <f t="shared" si="8"/>
        <v>0.7166124483636009</v>
      </c>
      <c r="F70" s="5">
        <f t="shared" si="8"/>
        <v>0</v>
      </c>
      <c r="G70" s="5">
        <f t="shared" si="8"/>
        <v>0</v>
      </c>
      <c r="H70" s="5">
        <f t="shared" si="8"/>
        <v>0</v>
      </c>
      <c r="I70" s="5">
        <f t="shared" si="8"/>
        <v>0.9346107218093658</v>
      </c>
      <c r="J70" s="5">
        <f t="shared" si="8"/>
        <v>0.934291405333268</v>
      </c>
      <c r="K70" s="5">
        <f t="shared" si="8"/>
        <v>0.9343796094689761</v>
      </c>
    </row>
    <row r="71" spans="1:11" ht="12.75" hidden="1">
      <c r="A71" s="2" t="s">
        <v>135</v>
      </c>
      <c r="B71" s="2">
        <f>+B83</f>
        <v>164995443</v>
      </c>
      <c r="C71" s="2">
        <f aca="true" t="shared" si="9" ref="C71:K71">+C83</f>
        <v>0</v>
      </c>
      <c r="D71" s="2">
        <f t="shared" si="9"/>
        <v>0</v>
      </c>
      <c r="E71" s="2">
        <f t="shared" si="9"/>
        <v>142014070</v>
      </c>
      <c r="F71" s="2">
        <f t="shared" si="9"/>
        <v>0</v>
      </c>
      <c r="G71" s="2">
        <f t="shared" si="9"/>
        <v>0</v>
      </c>
      <c r="H71" s="2">
        <f t="shared" si="9"/>
        <v>0</v>
      </c>
      <c r="I71" s="2">
        <f t="shared" si="9"/>
        <v>195305210</v>
      </c>
      <c r="J71" s="2">
        <f t="shared" si="9"/>
        <v>203878660</v>
      </c>
      <c r="K71" s="2">
        <f t="shared" si="9"/>
        <v>214250460</v>
      </c>
    </row>
    <row r="72" spans="1:11" ht="12.75" hidden="1">
      <c r="A72" s="2" t="s">
        <v>136</v>
      </c>
      <c r="B72" s="2">
        <f>+B77</f>
        <v>165929800</v>
      </c>
      <c r="C72" s="2">
        <f aca="true" t="shared" si="10" ref="C72:K72">+C77</f>
        <v>185071391</v>
      </c>
      <c r="D72" s="2">
        <f t="shared" si="10"/>
        <v>186621194</v>
      </c>
      <c r="E72" s="2">
        <f t="shared" si="10"/>
        <v>198174160</v>
      </c>
      <c r="F72" s="2">
        <f t="shared" si="10"/>
        <v>199109180</v>
      </c>
      <c r="G72" s="2">
        <f t="shared" si="10"/>
        <v>199109180</v>
      </c>
      <c r="H72" s="2">
        <f t="shared" si="10"/>
        <v>164310670</v>
      </c>
      <c r="I72" s="2">
        <f t="shared" si="10"/>
        <v>208969580</v>
      </c>
      <c r="J72" s="2">
        <f t="shared" si="10"/>
        <v>218217420</v>
      </c>
      <c r="K72" s="2">
        <f t="shared" si="10"/>
        <v>229297020</v>
      </c>
    </row>
    <row r="73" spans="1:11" ht="12.75" hidden="1">
      <c r="A73" s="2" t="s">
        <v>137</v>
      </c>
      <c r="B73" s="2">
        <f>+B74</f>
        <v>13127992.333333332</v>
      </c>
      <c r="C73" s="2">
        <f aca="true" t="shared" si="11" ref="C73:K73">+(C78+C80+C81+C82)-(B78+B80+B81+B82)</f>
        <v>10459937</v>
      </c>
      <c r="D73" s="2">
        <f t="shared" si="11"/>
        <v>7897459</v>
      </c>
      <c r="E73" s="2">
        <f t="shared" si="11"/>
        <v>-10673351</v>
      </c>
      <c r="F73" s="2">
        <f>+(F78+F80+F81+F82)-(D78+D80+D81+D82)</f>
        <v>-46384336</v>
      </c>
      <c r="G73" s="2">
        <f>+(G78+G80+G81+G82)-(D78+D80+D81+D82)</f>
        <v>-46384336</v>
      </c>
      <c r="H73" s="2">
        <f>+(H78+H80+H81+H82)-(D78+D80+D81+D82)</f>
        <v>-82407197</v>
      </c>
      <c r="I73" s="2">
        <f>+(I78+I80+I81+I82)-(E78+E80+E81+E82)</f>
        <v>-88655540</v>
      </c>
      <c r="J73" s="2">
        <f t="shared" si="11"/>
        <v>-45587560</v>
      </c>
      <c r="K73" s="2">
        <f t="shared" si="11"/>
        <v>-46034710</v>
      </c>
    </row>
    <row r="74" spans="1:11" ht="12.75" hidden="1">
      <c r="A74" s="2" t="s">
        <v>138</v>
      </c>
      <c r="B74" s="2">
        <f>+TREND(C74:E74)</f>
        <v>13127992.333333332</v>
      </c>
      <c r="C74" s="2">
        <f>+C73</f>
        <v>10459937</v>
      </c>
      <c r="D74" s="2">
        <f aca="true" t="shared" si="12" ref="D74:K74">+D73</f>
        <v>7897459</v>
      </c>
      <c r="E74" s="2">
        <f t="shared" si="12"/>
        <v>-10673351</v>
      </c>
      <c r="F74" s="2">
        <f t="shared" si="12"/>
        <v>-46384336</v>
      </c>
      <c r="G74" s="2">
        <f t="shared" si="12"/>
        <v>-46384336</v>
      </c>
      <c r="H74" s="2">
        <f t="shared" si="12"/>
        <v>-82407197</v>
      </c>
      <c r="I74" s="2">
        <f t="shared" si="12"/>
        <v>-88655540</v>
      </c>
      <c r="J74" s="2">
        <f t="shared" si="12"/>
        <v>-45587560</v>
      </c>
      <c r="K74" s="2">
        <f t="shared" si="12"/>
        <v>-46034710</v>
      </c>
    </row>
    <row r="75" spans="1:11" ht="12.75" hidden="1">
      <c r="A75" s="2" t="s">
        <v>139</v>
      </c>
      <c r="B75" s="2">
        <f>+B84-(((B80+B81+B78)*B70)-B79)</f>
        <v>13295558.67316996</v>
      </c>
      <c r="C75" s="2">
        <f aca="true" t="shared" si="13" ref="C75:K75">+C84-(((C80+C81+C78)*C70)-C79)</f>
        <v>38127144</v>
      </c>
      <c r="D75" s="2">
        <f t="shared" si="13"/>
        <v>43544604</v>
      </c>
      <c r="E75" s="2">
        <f t="shared" si="13"/>
        <v>40078780.07273799</v>
      </c>
      <c r="F75" s="2">
        <f t="shared" si="13"/>
        <v>-5111176</v>
      </c>
      <c r="G75" s="2">
        <f t="shared" si="13"/>
        <v>-5111176</v>
      </c>
      <c r="H75" s="2">
        <f t="shared" si="13"/>
        <v>243673454</v>
      </c>
      <c r="I75" s="2">
        <f t="shared" si="13"/>
        <v>204246021.1950758</v>
      </c>
      <c r="J75" s="2">
        <f t="shared" si="13"/>
        <v>211153163.08232468</v>
      </c>
      <c r="K75" s="2">
        <f t="shared" si="13"/>
        <v>201493698.8898257</v>
      </c>
    </row>
    <row r="76" spans="1:11" ht="12.75" hidden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2.75" hidden="1">
      <c r="A77" s="1" t="s">
        <v>66</v>
      </c>
      <c r="B77" s="3">
        <v>165929800</v>
      </c>
      <c r="C77" s="3">
        <v>185071391</v>
      </c>
      <c r="D77" s="3">
        <v>186621194</v>
      </c>
      <c r="E77" s="3">
        <v>198174160</v>
      </c>
      <c r="F77" s="3">
        <v>199109180</v>
      </c>
      <c r="G77" s="3">
        <v>199109180</v>
      </c>
      <c r="H77" s="3">
        <v>164310670</v>
      </c>
      <c r="I77" s="3">
        <v>208969580</v>
      </c>
      <c r="J77" s="3">
        <v>218217420</v>
      </c>
      <c r="K77" s="3">
        <v>229297020</v>
      </c>
    </row>
    <row r="78" spans="1:11" ht="12.75" hidden="1">
      <c r="A78" s="1" t="s">
        <v>67</v>
      </c>
      <c r="B78" s="3">
        <v>636865</v>
      </c>
      <c r="C78" s="3">
        <v>664528</v>
      </c>
      <c r="D78" s="3">
        <v>38207</v>
      </c>
      <c r="E78" s="3">
        <v>664527</v>
      </c>
      <c r="F78" s="3">
        <v>38207</v>
      </c>
      <c r="G78" s="3">
        <v>38207</v>
      </c>
      <c r="H78" s="3">
        <v>-152</v>
      </c>
      <c r="I78" s="3">
        <v>38055</v>
      </c>
      <c r="J78" s="3">
        <v>38055</v>
      </c>
      <c r="K78" s="3">
        <v>38055</v>
      </c>
    </row>
    <row r="79" spans="1:11" ht="12.75" hidden="1">
      <c r="A79" s="1" t="s">
        <v>68</v>
      </c>
      <c r="B79" s="3">
        <v>36852757</v>
      </c>
      <c r="C79" s="3">
        <v>38127144</v>
      </c>
      <c r="D79" s="3">
        <v>43544604</v>
      </c>
      <c r="E79" s="3">
        <v>60478226</v>
      </c>
      <c r="F79" s="3">
        <v>-7211176</v>
      </c>
      <c r="G79" s="3">
        <v>-7211176</v>
      </c>
      <c r="H79" s="3">
        <v>241573454</v>
      </c>
      <c r="I79" s="3">
        <v>122231530</v>
      </c>
      <c r="J79" s="3">
        <v>71464890</v>
      </c>
      <c r="K79" s="3">
        <v>18682460</v>
      </c>
    </row>
    <row r="80" spans="1:11" ht="12.75" hidden="1">
      <c r="A80" s="1" t="s">
        <v>69</v>
      </c>
      <c r="B80" s="3">
        <v>19615677</v>
      </c>
      <c r="C80" s="3">
        <v>17918680</v>
      </c>
      <c r="D80" s="3">
        <v>29485106</v>
      </c>
      <c r="E80" s="3">
        <v>4280641</v>
      </c>
      <c r="F80" s="3">
        <v>-16716499</v>
      </c>
      <c r="G80" s="3">
        <v>-16716499</v>
      </c>
      <c r="H80" s="3">
        <v>-26209158</v>
      </c>
      <c r="I80" s="3">
        <v>-54783822</v>
      </c>
      <c r="J80" s="3">
        <v>-100371382</v>
      </c>
      <c r="K80" s="3">
        <v>-146406092</v>
      </c>
    </row>
    <row r="81" spans="1:11" ht="12.75" hidden="1">
      <c r="A81" s="1" t="s">
        <v>70</v>
      </c>
      <c r="B81" s="3">
        <v>3438059</v>
      </c>
      <c r="C81" s="3">
        <v>15589635</v>
      </c>
      <c r="D81" s="3">
        <v>12546989</v>
      </c>
      <c r="E81" s="3">
        <v>26451783</v>
      </c>
      <c r="F81" s="3">
        <v>12364258</v>
      </c>
      <c r="G81" s="3">
        <v>12364258</v>
      </c>
      <c r="H81" s="3">
        <v>-14127585</v>
      </c>
      <c r="I81" s="3">
        <v>-2512822</v>
      </c>
      <c r="J81" s="3">
        <v>-2512822</v>
      </c>
      <c r="K81" s="3">
        <v>-2512822</v>
      </c>
    </row>
    <row r="82" spans="1:11" ht="12.75" hidden="1">
      <c r="A82" s="1" t="s">
        <v>71</v>
      </c>
      <c r="B82" s="3">
        <v>22305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2.75" hidden="1">
      <c r="A83" s="1" t="s">
        <v>72</v>
      </c>
      <c r="B83" s="3">
        <v>164995443</v>
      </c>
      <c r="C83" s="3">
        <v>0</v>
      </c>
      <c r="D83" s="3">
        <v>0</v>
      </c>
      <c r="E83" s="3">
        <v>142014070</v>
      </c>
      <c r="F83" s="3">
        <v>0</v>
      </c>
      <c r="G83" s="3">
        <v>0</v>
      </c>
      <c r="H83" s="3">
        <v>0</v>
      </c>
      <c r="I83" s="3">
        <v>195305210</v>
      </c>
      <c r="J83" s="3">
        <v>203878660</v>
      </c>
      <c r="K83" s="3">
        <v>214250460</v>
      </c>
    </row>
    <row r="84" spans="1:11" ht="12.75" hidden="1">
      <c r="A84" s="1" t="s">
        <v>73</v>
      </c>
      <c r="B84" s="3">
        <v>0</v>
      </c>
      <c r="C84" s="3">
        <v>0</v>
      </c>
      <c r="D84" s="3">
        <v>0</v>
      </c>
      <c r="E84" s="3">
        <v>2100000</v>
      </c>
      <c r="F84" s="3">
        <v>2100000</v>
      </c>
      <c r="G84" s="3">
        <v>2100000</v>
      </c>
      <c r="H84" s="3">
        <v>2100000</v>
      </c>
      <c r="I84" s="3">
        <v>28500000</v>
      </c>
      <c r="J84" s="3">
        <v>43600000</v>
      </c>
      <c r="K84" s="3">
        <v>43700000</v>
      </c>
    </row>
    <row r="85" spans="1:11" ht="12.75" hidden="1">
      <c r="A85" s="1" t="s">
        <v>74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" customHeight="1">
      <c r="A1" s="109" t="s">
        <v>115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9</v>
      </c>
      <c r="D3" s="15" t="s">
        <v>9</v>
      </c>
      <c r="E3" s="13" t="s">
        <v>10</v>
      </c>
      <c r="F3" s="14" t="s">
        <v>11</v>
      </c>
      <c r="G3" s="15" t="s">
        <v>12</v>
      </c>
      <c r="H3" s="16" t="s">
        <v>13</v>
      </c>
      <c r="I3" s="13" t="s">
        <v>14</v>
      </c>
      <c r="J3" s="14" t="s">
        <v>15</v>
      </c>
      <c r="K3" s="15" t="s">
        <v>16</v>
      </c>
    </row>
    <row r="4" spans="1:11" ht="13.5">
      <c r="A4" s="17" t="s">
        <v>17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18</v>
      </c>
      <c r="B5" s="6">
        <v>10834524</v>
      </c>
      <c r="C5" s="6">
        <v>67942</v>
      </c>
      <c r="D5" s="23">
        <v>12125009</v>
      </c>
      <c r="E5" s="24">
        <v>19980632</v>
      </c>
      <c r="F5" s="6">
        <v>19980632</v>
      </c>
      <c r="G5" s="25">
        <v>19980632</v>
      </c>
      <c r="H5" s="26">
        <v>18578074</v>
      </c>
      <c r="I5" s="24">
        <v>36037136</v>
      </c>
      <c r="J5" s="6">
        <v>38199365</v>
      </c>
      <c r="K5" s="25">
        <v>40873319</v>
      </c>
    </row>
    <row r="6" spans="1:11" ht="13.5">
      <c r="A6" s="22" t="s">
        <v>19</v>
      </c>
      <c r="B6" s="6">
        <v>19889514</v>
      </c>
      <c r="C6" s="6">
        <v>2508289</v>
      </c>
      <c r="D6" s="23">
        <v>22025573</v>
      </c>
      <c r="E6" s="24">
        <v>32998372</v>
      </c>
      <c r="F6" s="6">
        <v>33049843</v>
      </c>
      <c r="G6" s="25">
        <v>33049843</v>
      </c>
      <c r="H6" s="26">
        <v>27451716</v>
      </c>
      <c r="I6" s="24">
        <v>34702332</v>
      </c>
      <c r="J6" s="6">
        <v>36784474</v>
      </c>
      <c r="K6" s="25">
        <v>39359387</v>
      </c>
    </row>
    <row r="7" spans="1:11" ht="13.5">
      <c r="A7" s="22" t="s">
        <v>20</v>
      </c>
      <c r="B7" s="6">
        <v>2176370</v>
      </c>
      <c r="C7" s="6">
        <v>56081</v>
      </c>
      <c r="D7" s="23">
        <v>642226</v>
      </c>
      <c r="E7" s="24">
        <v>750000</v>
      </c>
      <c r="F7" s="6">
        <v>750000</v>
      </c>
      <c r="G7" s="25">
        <v>750000</v>
      </c>
      <c r="H7" s="26">
        <v>2533607</v>
      </c>
      <c r="I7" s="24">
        <v>900000</v>
      </c>
      <c r="J7" s="6">
        <v>954000</v>
      </c>
      <c r="K7" s="25">
        <v>1020780</v>
      </c>
    </row>
    <row r="8" spans="1:11" ht="13.5">
      <c r="A8" s="22" t="s">
        <v>21</v>
      </c>
      <c r="B8" s="6">
        <v>71384058</v>
      </c>
      <c r="C8" s="6">
        <v>5111643</v>
      </c>
      <c r="D8" s="23">
        <v>76798006</v>
      </c>
      <c r="E8" s="24">
        <v>85379000</v>
      </c>
      <c r="F8" s="6">
        <v>86124000</v>
      </c>
      <c r="G8" s="25">
        <v>86124000</v>
      </c>
      <c r="H8" s="26">
        <v>119186444</v>
      </c>
      <c r="I8" s="24">
        <v>90660000</v>
      </c>
      <c r="J8" s="6">
        <v>92909000</v>
      </c>
      <c r="K8" s="25">
        <v>97127000</v>
      </c>
    </row>
    <row r="9" spans="1:11" ht="13.5">
      <c r="A9" s="22" t="s">
        <v>22</v>
      </c>
      <c r="B9" s="6">
        <v>37948180</v>
      </c>
      <c r="C9" s="6">
        <v>1004650</v>
      </c>
      <c r="D9" s="23">
        <v>5021306</v>
      </c>
      <c r="E9" s="24">
        <v>5869285</v>
      </c>
      <c r="F9" s="6">
        <v>13967303</v>
      </c>
      <c r="G9" s="25">
        <v>13967303</v>
      </c>
      <c r="H9" s="26">
        <v>6206808</v>
      </c>
      <c r="I9" s="24">
        <v>10674784</v>
      </c>
      <c r="J9" s="6">
        <v>11315266</v>
      </c>
      <c r="K9" s="25">
        <v>12107338</v>
      </c>
    </row>
    <row r="10" spans="1:11" ht="25.5">
      <c r="A10" s="27" t="s">
        <v>129</v>
      </c>
      <c r="B10" s="28">
        <f>SUM(B5:B9)</f>
        <v>142232646</v>
      </c>
      <c r="C10" s="29">
        <f aca="true" t="shared" si="0" ref="C10:K10">SUM(C5:C9)</f>
        <v>8748605</v>
      </c>
      <c r="D10" s="30">
        <f t="shared" si="0"/>
        <v>116612120</v>
      </c>
      <c r="E10" s="28">
        <f t="shared" si="0"/>
        <v>144977289</v>
      </c>
      <c r="F10" s="29">
        <f t="shared" si="0"/>
        <v>153871778</v>
      </c>
      <c r="G10" s="31">
        <f t="shared" si="0"/>
        <v>153871778</v>
      </c>
      <c r="H10" s="32">
        <f t="shared" si="0"/>
        <v>173956649</v>
      </c>
      <c r="I10" s="28">
        <f t="shared" si="0"/>
        <v>172974252</v>
      </c>
      <c r="J10" s="29">
        <f t="shared" si="0"/>
        <v>180162105</v>
      </c>
      <c r="K10" s="31">
        <f t="shared" si="0"/>
        <v>190487824</v>
      </c>
    </row>
    <row r="11" spans="1:11" ht="13.5">
      <c r="A11" s="22" t="s">
        <v>23</v>
      </c>
      <c r="B11" s="6">
        <v>33194693</v>
      </c>
      <c r="C11" s="6">
        <v>3145648</v>
      </c>
      <c r="D11" s="23">
        <v>53928601</v>
      </c>
      <c r="E11" s="24">
        <v>53417774</v>
      </c>
      <c r="F11" s="6">
        <v>54176301</v>
      </c>
      <c r="G11" s="25">
        <v>54176301</v>
      </c>
      <c r="H11" s="26">
        <v>57115585</v>
      </c>
      <c r="I11" s="24">
        <v>57250613</v>
      </c>
      <c r="J11" s="6">
        <v>60685652</v>
      </c>
      <c r="K11" s="25">
        <v>64918050</v>
      </c>
    </row>
    <row r="12" spans="1:11" ht="13.5">
      <c r="A12" s="22" t="s">
        <v>24</v>
      </c>
      <c r="B12" s="6">
        <v>6440619</v>
      </c>
      <c r="C12" s="6">
        <v>1947124</v>
      </c>
      <c r="D12" s="23">
        <v>8727127</v>
      </c>
      <c r="E12" s="24">
        <v>9298708</v>
      </c>
      <c r="F12" s="6">
        <v>9304911</v>
      </c>
      <c r="G12" s="25">
        <v>9304911</v>
      </c>
      <c r="H12" s="26">
        <v>9710933</v>
      </c>
      <c r="I12" s="24">
        <v>9256007</v>
      </c>
      <c r="J12" s="6">
        <v>9811367</v>
      </c>
      <c r="K12" s="25">
        <v>10498161</v>
      </c>
    </row>
    <row r="13" spans="1:11" ht="13.5">
      <c r="A13" s="22" t="s">
        <v>130</v>
      </c>
      <c r="B13" s="6">
        <v>14400000</v>
      </c>
      <c r="C13" s="6">
        <v>15023373</v>
      </c>
      <c r="D13" s="23">
        <v>17488901</v>
      </c>
      <c r="E13" s="24">
        <v>10144965</v>
      </c>
      <c r="F13" s="6">
        <v>10144965</v>
      </c>
      <c r="G13" s="25">
        <v>10144965</v>
      </c>
      <c r="H13" s="26">
        <v>17492830</v>
      </c>
      <c r="I13" s="24">
        <v>13834028</v>
      </c>
      <c r="J13" s="6">
        <v>14664070</v>
      </c>
      <c r="K13" s="25">
        <v>15690554</v>
      </c>
    </row>
    <row r="14" spans="1:11" ht="13.5">
      <c r="A14" s="22" t="s">
        <v>25</v>
      </c>
      <c r="B14" s="6">
        <v>0</v>
      </c>
      <c r="C14" s="6">
        <v>0</v>
      </c>
      <c r="D14" s="23">
        <v>341816</v>
      </c>
      <c r="E14" s="24">
        <v>0</v>
      </c>
      <c r="F14" s="6">
        <v>0</v>
      </c>
      <c r="G14" s="25">
        <v>0</v>
      </c>
      <c r="H14" s="26">
        <v>448809</v>
      </c>
      <c r="I14" s="24">
        <v>0</v>
      </c>
      <c r="J14" s="6">
        <v>0</v>
      </c>
      <c r="K14" s="25">
        <v>0</v>
      </c>
    </row>
    <row r="15" spans="1:11" ht="13.5">
      <c r="A15" s="22" t="s">
        <v>26</v>
      </c>
      <c r="B15" s="6">
        <v>20223309</v>
      </c>
      <c r="C15" s="6">
        <v>2159121</v>
      </c>
      <c r="D15" s="23">
        <v>24812360</v>
      </c>
      <c r="E15" s="24">
        <v>28932100</v>
      </c>
      <c r="F15" s="6">
        <v>26344466</v>
      </c>
      <c r="G15" s="25">
        <v>26344466</v>
      </c>
      <c r="H15" s="26">
        <v>19796512</v>
      </c>
      <c r="I15" s="24">
        <v>26410422</v>
      </c>
      <c r="J15" s="6">
        <v>27995047</v>
      </c>
      <c r="K15" s="25">
        <v>29694675</v>
      </c>
    </row>
    <row r="16" spans="1:11" ht="13.5">
      <c r="A16" s="22" t="s">
        <v>21</v>
      </c>
      <c r="B16" s="6">
        <v>0</v>
      </c>
      <c r="C16" s="6">
        <v>0</v>
      </c>
      <c r="D16" s="23">
        <v>0</v>
      </c>
      <c r="E16" s="24">
        <v>0</v>
      </c>
      <c r="F16" s="6">
        <v>750000</v>
      </c>
      <c r="G16" s="25">
        <v>750000</v>
      </c>
      <c r="H16" s="26">
        <v>0</v>
      </c>
      <c r="I16" s="24">
        <v>750000</v>
      </c>
      <c r="J16" s="6">
        <v>795000</v>
      </c>
      <c r="K16" s="25">
        <v>850650</v>
      </c>
    </row>
    <row r="17" spans="1:11" ht="13.5">
      <c r="A17" s="22" t="s">
        <v>27</v>
      </c>
      <c r="B17" s="6">
        <v>80869615</v>
      </c>
      <c r="C17" s="6">
        <v>3892149</v>
      </c>
      <c r="D17" s="23">
        <v>48786091</v>
      </c>
      <c r="E17" s="24">
        <v>39908736</v>
      </c>
      <c r="F17" s="6">
        <v>46912375</v>
      </c>
      <c r="G17" s="25">
        <v>46912375</v>
      </c>
      <c r="H17" s="26">
        <v>48841980</v>
      </c>
      <c r="I17" s="24">
        <v>52551750</v>
      </c>
      <c r="J17" s="6">
        <v>55598851</v>
      </c>
      <c r="K17" s="25">
        <v>59420600</v>
      </c>
    </row>
    <row r="18" spans="1:11" ht="13.5">
      <c r="A18" s="33" t="s">
        <v>28</v>
      </c>
      <c r="B18" s="34">
        <f>SUM(B11:B17)</f>
        <v>155128236</v>
      </c>
      <c r="C18" s="35">
        <f aca="true" t="shared" si="1" ref="C18:K18">SUM(C11:C17)</f>
        <v>26167415</v>
      </c>
      <c r="D18" s="36">
        <f t="shared" si="1"/>
        <v>154084896</v>
      </c>
      <c r="E18" s="34">
        <f t="shared" si="1"/>
        <v>141702283</v>
      </c>
      <c r="F18" s="35">
        <f t="shared" si="1"/>
        <v>147633018</v>
      </c>
      <c r="G18" s="37">
        <f t="shared" si="1"/>
        <v>147633018</v>
      </c>
      <c r="H18" s="38">
        <f t="shared" si="1"/>
        <v>153406649</v>
      </c>
      <c r="I18" s="34">
        <f t="shared" si="1"/>
        <v>160052820</v>
      </c>
      <c r="J18" s="35">
        <f t="shared" si="1"/>
        <v>169549987</v>
      </c>
      <c r="K18" s="37">
        <f t="shared" si="1"/>
        <v>181072690</v>
      </c>
    </row>
    <row r="19" spans="1:11" ht="13.5">
      <c r="A19" s="33" t="s">
        <v>29</v>
      </c>
      <c r="B19" s="39">
        <f>+B10-B18</f>
        <v>-12895590</v>
      </c>
      <c r="C19" s="40">
        <f aca="true" t="shared" si="2" ref="C19:K19">+C10-C18</f>
        <v>-17418810</v>
      </c>
      <c r="D19" s="41">
        <f t="shared" si="2"/>
        <v>-37472776</v>
      </c>
      <c r="E19" s="39">
        <f t="shared" si="2"/>
        <v>3275006</v>
      </c>
      <c r="F19" s="40">
        <f t="shared" si="2"/>
        <v>6238760</v>
      </c>
      <c r="G19" s="42">
        <f t="shared" si="2"/>
        <v>6238760</v>
      </c>
      <c r="H19" s="43">
        <f t="shared" si="2"/>
        <v>20550000</v>
      </c>
      <c r="I19" s="39">
        <f t="shared" si="2"/>
        <v>12921432</v>
      </c>
      <c r="J19" s="40">
        <f t="shared" si="2"/>
        <v>10612118</v>
      </c>
      <c r="K19" s="42">
        <f t="shared" si="2"/>
        <v>9415134</v>
      </c>
    </row>
    <row r="20" spans="1:11" ht="25.5">
      <c r="A20" s="44" t="s">
        <v>30</v>
      </c>
      <c r="B20" s="45">
        <v>37399000</v>
      </c>
      <c r="C20" s="46">
        <v>8000000</v>
      </c>
      <c r="D20" s="47">
        <v>36749000</v>
      </c>
      <c r="E20" s="45">
        <v>33033000</v>
      </c>
      <c r="F20" s="46">
        <v>33033000</v>
      </c>
      <c r="G20" s="48">
        <v>33033000</v>
      </c>
      <c r="H20" s="49">
        <v>35855478</v>
      </c>
      <c r="I20" s="45">
        <v>32939000</v>
      </c>
      <c r="J20" s="46">
        <v>31152000</v>
      </c>
      <c r="K20" s="48">
        <v>33040000</v>
      </c>
    </row>
    <row r="21" spans="1:11" ht="63.75">
      <c r="A21" s="50" t="s">
        <v>131</v>
      </c>
      <c r="B21" s="51">
        <v>0</v>
      </c>
      <c r="C21" s="52">
        <v>0</v>
      </c>
      <c r="D21" s="53">
        <v>0</v>
      </c>
      <c r="E21" s="51">
        <v>0</v>
      </c>
      <c r="F21" s="52">
        <v>0</v>
      </c>
      <c r="G21" s="54">
        <v>0</v>
      </c>
      <c r="H21" s="55">
        <v>0</v>
      </c>
      <c r="I21" s="51">
        <v>0</v>
      </c>
      <c r="J21" s="52">
        <v>0</v>
      </c>
      <c r="K21" s="54">
        <v>0</v>
      </c>
    </row>
    <row r="22" spans="1:11" ht="25.5">
      <c r="A22" s="56" t="s">
        <v>132</v>
      </c>
      <c r="B22" s="57">
        <f>SUM(B19:B21)</f>
        <v>24503410</v>
      </c>
      <c r="C22" s="58">
        <f aca="true" t="shared" si="3" ref="C22:K22">SUM(C19:C21)</f>
        <v>-9418810</v>
      </c>
      <c r="D22" s="59">
        <f t="shared" si="3"/>
        <v>-723776</v>
      </c>
      <c r="E22" s="57">
        <f t="shared" si="3"/>
        <v>36308006</v>
      </c>
      <c r="F22" s="58">
        <f t="shared" si="3"/>
        <v>39271760</v>
      </c>
      <c r="G22" s="60">
        <f t="shared" si="3"/>
        <v>39271760</v>
      </c>
      <c r="H22" s="61">
        <f t="shared" si="3"/>
        <v>56405478</v>
      </c>
      <c r="I22" s="57">
        <f t="shared" si="3"/>
        <v>45860432</v>
      </c>
      <c r="J22" s="58">
        <f t="shared" si="3"/>
        <v>41764118</v>
      </c>
      <c r="K22" s="60">
        <f t="shared" si="3"/>
        <v>42455134</v>
      </c>
    </row>
    <row r="23" spans="1:11" ht="13.5">
      <c r="A23" s="50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62" t="s">
        <v>32</v>
      </c>
      <c r="B24" s="39">
        <f>SUM(B22:B23)</f>
        <v>24503410</v>
      </c>
      <c r="C24" s="40">
        <f aca="true" t="shared" si="4" ref="C24:K24">SUM(C22:C23)</f>
        <v>-9418810</v>
      </c>
      <c r="D24" s="41">
        <f t="shared" si="4"/>
        <v>-723776</v>
      </c>
      <c r="E24" s="39">
        <f t="shared" si="4"/>
        <v>36308006</v>
      </c>
      <c r="F24" s="40">
        <f t="shared" si="4"/>
        <v>39271760</v>
      </c>
      <c r="G24" s="42">
        <f t="shared" si="4"/>
        <v>39271760</v>
      </c>
      <c r="H24" s="43">
        <f t="shared" si="4"/>
        <v>56405478</v>
      </c>
      <c r="I24" s="39">
        <f t="shared" si="4"/>
        <v>45860432</v>
      </c>
      <c r="J24" s="40">
        <f t="shared" si="4"/>
        <v>41764118</v>
      </c>
      <c r="K24" s="42">
        <f t="shared" si="4"/>
        <v>42455134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64" t="s">
        <v>133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3.5">
      <c r="A27" s="33" t="s">
        <v>33</v>
      </c>
      <c r="B27" s="7">
        <v>69496011</v>
      </c>
      <c r="C27" s="7">
        <v>18675054</v>
      </c>
      <c r="D27" s="69">
        <v>435967806</v>
      </c>
      <c r="E27" s="70">
        <v>36288589</v>
      </c>
      <c r="F27" s="7">
        <v>39709543</v>
      </c>
      <c r="G27" s="71">
        <v>39709543</v>
      </c>
      <c r="H27" s="72">
        <v>485795193</v>
      </c>
      <c r="I27" s="70">
        <v>39694000</v>
      </c>
      <c r="J27" s="7">
        <v>38470477</v>
      </c>
      <c r="K27" s="71">
        <v>36205000</v>
      </c>
    </row>
    <row r="28" spans="1:11" ht="13.5">
      <c r="A28" s="73" t="s">
        <v>34</v>
      </c>
      <c r="B28" s="6">
        <v>38958900</v>
      </c>
      <c r="C28" s="6">
        <v>-45901080</v>
      </c>
      <c r="D28" s="23">
        <v>372562701</v>
      </c>
      <c r="E28" s="24">
        <v>33398000</v>
      </c>
      <c r="F28" s="6">
        <v>37189623</v>
      </c>
      <c r="G28" s="25">
        <v>37189623</v>
      </c>
      <c r="H28" s="26">
        <v>0</v>
      </c>
      <c r="I28" s="24">
        <v>33449000</v>
      </c>
      <c r="J28" s="6">
        <v>35805477</v>
      </c>
      <c r="K28" s="25">
        <v>33320000</v>
      </c>
    </row>
    <row r="29" spans="1:11" ht="13.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3.5">
      <c r="A30" s="22" t="s">
        <v>35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36</v>
      </c>
      <c r="B31" s="6">
        <v>30537111</v>
      </c>
      <c r="C31" s="6">
        <v>64209002</v>
      </c>
      <c r="D31" s="23">
        <v>63405105</v>
      </c>
      <c r="E31" s="24">
        <v>2875589</v>
      </c>
      <c r="F31" s="6">
        <v>2499920</v>
      </c>
      <c r="G31" s="25">
        <v>2499920</v>
      </c>
      <c r="H31" s="26">
        <v>0</v>
      </c>
      <c r="I31" s="24">
        <v>5765000</v>
      </c>
      <c r="J31" s="6">
        <v>2425000</v>
      </c>
      <c r="K31" s="25">
        <v>2575000</v>
      </c>
    </row>
    <row r="32" spans="1:11" ht="13.5">
      <c r="A32" s="33" t="s">
        <v>37</v>
      </c>
      <c r="B32" s="7">
        <f>SUM(B28:B31)</f>
        <v>69496011</v>
      </c>
      <c r="C32" s="7">
        <f aca="true" t="shared" si="5" ref="C32:K32">SUM(C28:C31)</f>
        <v>18307922</v>
      </c>
      <c r="D32" s="69">
        <f t="shared" si="5"/>
        <v>435967806</v>
      </c>
      <c r="E32" s="70">
        <f t="shared" si="5"/>
        <v>36273589</v>
      </c>
      <c r="F32" s="7">
        <f t="shared" si="5"/>
        <v>39689543</v>
      </c>
      <c r="G32" s="71">
        <f t="shared" si="5"/>
        <v>39689543</v>
      </c>
      <c r="H32" s="72">
        <f t="shared" si="5"/>
        <v>0</v>
      </c>
      <c r="I32" s="70">
        <f t="shared" si="5"/>
        <v>39214000</v>
      </c>
      <c r="J32" s="7">
        <f t="shared" si="5"/>
        <v>38230477</v>
      </c>
      <c r="K32" s="71">
        <f t="shared" si="5"/>
        <v>35895000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3.5">
      <c r="A34" s="64" t="s">
        <v>38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3.5">
      <c r="A35" s="22" t="s">
        <v>39</v>
      </c>
      <c r="B35" s="6">
        <v>57458174</v>
      </c>
      <c r="C35" s="6">
        <v>-2363858</v>
      </c>
      <c r="D35" s="23">
        <v>54355153</v>
      </c>
      <c r="E35" s="24">
        <v>52763952</v>
      </c>
      <c r="F35" s="6">
        <v>52763952</v>
      </c>
      <c r="G35" s="25">
        <v>52763952</v>
      </c>
      <c r="H35" s="26">
        <v>91720878</v>
      </c>
      <c r="I35" s="24">
        <v>54649335</v>
      </c>
      <c r="J35" s="6">
        <v>107540038</v>
      </c>
      <c r="K35" s="25">
        <v>112917040</v>
      </c>
    </row>
    <row r="36" spans="1:11" ht="13.5">
      <c r="A36" s="22" t="s">
        <v>40</v>
      </c>
      <c r="B36" s="6">
        <v>327796303</v>
      </c>
      <c r="C36" s="6">
        <v>-15861920</v>
      </c>
      <c r="D36" s="23">
        <v>371658414</v>
      </c>
      <c r="E36" s="24">
        <v>415372421</v>
      </c>
      <c r="F36" s="6">
        <v>418923368</v>
      </c>
      <c r="G36" s="25">
        <v>418923368</v>
      </c>
      <c r="H36" s="26">
        <v>404759597</v>
      </c>
      <c r="I36" s="24">
        <v>386908893</v>
      </c>
      <c r="J36" s="6">
        <v>403419994</v>
      </c>
      <c r="K36" s="25">
        <v>423630994</v>
      </c>
    </row>
    <row r="37" spans="1:11" ht="13.5">
      <c r="A37" s="22" t="s">
        <v>41</v>
      </c>
      <c r="B37" s="6">
        <v>14552517</v>
      </c>
      <c r="C37" s="6">
        <v>-8977017</v>
      </c>
      <c r="D37" s="23">
        <v>40224756</v>
      </c>
      <c r="E37" s="24">
        <v>17100538</v>
      </c>
      <c r="F37" s="6">
        <v>344731186</v>
      </c>
      <c r="G37" s="25">
        <v>344731186</v>
      </c>
      <c r="H37" s="26">
        <v>55171750</v>
      </c>
      <c r="I37" s="24">
        <v>17144155</v>
      </c>
      <c r="J37" s="6">
        <v>18001363</v>
      </c>
      <c r="K37" s="25">
        <v>18901431</v>
      </c>
    </row>
    <row r="38" spans="1:11" ht="13.5">
      <c r="A38" s="22" t="s">
        <v>42</v>
      </c>
      <c r="B38" s="6">
        <v>7379207</v>
      </c>
      <c r="C38" s="6">
        <v>191077</v>
      </c>
      <c r="D38" s="23">
        <v>7237191</v>
      </c>
      <c r="E38" s="24">
        <v>7868284</v>
      </c>
      <c r="F38" s="6">
        <v>7868284</v>
      </c>
      <c r="G38" s="25">
        <v>7868284</v>
      </c>
      <c r="H38" s="26">
        <v>6151451</v>
      </c>
      <c r="I38" s="24">
        <v>12889764</v>
      </c>
      <c r="J38" s="6">
        <v>13534252</v>
      </c>
      <c r="K38" s="25">
        <v>14210965</v>
      </c>
    </row>
    <row r="39" spans="1:11" ht="13.5">
      <c r="A39" s="22" t="s">
        <v>43</v>
      </c>
      <c r="B39" s="6">
        <v>363322753</v>
      </c>
      <c r="C39" s="6">
        <v>-21028</v>
      </c>
      <c r="D39" s="23">
        <v>379275396</v>
      </c>
      <c r="E39" s="24">
        <v>406859545</v>
      </c>
      <c r="F39" s="6">
        <v>79816090</v>
      </c>
      <c r="G39" s="25">
        <v>79816090</v>
      </c>
      <c r="H39" s="26">
        <v>378751796</v>
      </c>
      <c r="I39" s="24">
        <v>365663877</v>
      </c>
      <c r="J39" s="6">
        <v>437660299</v>
      </c>
      <c r="K39" s="25">
        <v>460980504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64" t="s">
        <v>44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3.5">
      <c r="A42" s="22" t="s">
        <v>45</v>
      </c>
      <c r="B42" s="6">
        <v>43418488</v>
      </c>
      <c r="C42" s="6">
        <v>0</v>
      </c>
      <c r="D42" s="23">
        <v>0</v>
      </c>
      <c r="E42" s="24">
        <v>0</v>
      </c>
      <c r="F42" s="6">
        <v>0</v>
      </c>
      <c r="G42" s="25">
        <v>0</v>
      </c>
      <c r="H42" s="26">
        <v>0</v>
      </c>
      <c r="I42" s="24">
        <v>0</v>
      </c>
      <c r="J42" s="6">
        <v>0</v>
      </c>
      <c r="K42" s="25">
        <v>0</v>
      </c>
    </row>
    <row r="43" spans="1:11" ht="13.5">
      <c r="A43" s="22" t="s">
        <v>46</v>
      </c>
      <c r="B43" s="6">
        <v>-59891442</v>
      </c>
      <c r="C43" s="6">
        <v>0</v>
      </c>
      <c r="D43" s="23">
        <v>0</v>
      </c>
      <c r="E43" s="24">
        <v>0</v>
      </c>
      <c r="F43" s="6">
        <v>0</v>
      </c>
      <c r="G43" s="25">
        <v>0</v>
      </c>
      <c r="H43" s="26">
        <v>0</v>
      </c>
      <c r="I43" s="24">
        <v>0</v>
      </c>
      <c r="J43" s="6">
        <v>0</v>
      </c>
      <c r="K43" s="25">
        <v>0</v>
      </c>
    </row>
    <row r="44" spans="1:11" ht="13.5">
      <c r="A44" s="22" t="s">
        <v>47</v>
      </c>
      <c r="B44" s="6">
        <v>0</v>
      </c>
      <c r="C44" s="6">
        <v>22293</v>
      </c>
      <c r="D44" s="23">
        <v>998719</v>
      </c>
      <c r="E44" s="24">
        <v>59638</v>
      </c>
      <c r="F44" s="6">
        <v>0</v>
      </c>
      <c r="G44" s="25">
        <v>0</v>
      </c>
      <c r="H44" s="26">
        <v>-1023953</v>
      </c>
      <c r="I44" s="24">
        <v>0</v>
      </c>
      <c r="J44" s="6">
        <v>0</v>
      </c>
      <c r="K44" s="25">
        <v>0</v>
      </c>
    </row>
    <row r="45" spans="1:11" ht="13.5">
      <c r="A45" s="33" t="s">
        <v>48</v>
      </c>
      <c r="B45" s="7">
        <v>20281935</v>
      </c>
      <c r="C45" s="7">
        <v>22293</v>
      </c>
      <c r="D45" s="69">
        <v>998719</v>
      </c>
      <c r="E45" s="70">
        <v>59638</v>
      </c>
      <c r="F45" s="7">
        <v>0</v>
      </c>
      <c r="G45" s="71">
        <v>0</v>
      </c>
      <c r="H45" s="72">
        <v>448</v>
      </c>
      <c r="I45" s="70">
        <v>6072776</v>
      </c>
      <c r="J45" s="7">
        <v>6376415</v>
      </c>
      <c r="K45" s="71">
        <v>6695236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64" t="s">
        <v>49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3.5">
      <c r="A48" s="22" t="s">
        <v>50</v>
      </c>
      <c r="B48" s="6">
        <v>20281935</v>
      </c>
      <c r="C48" s="6">
        <v>-1202744</v>
      </c>
      <c r="D48" s="23">
        <v>8377302</v>
      </c>
      <c r="E48" s="24">
        <v>10112064</v>
      </c>
      <c r="F48" s="6">
        <v>10112064</v>
      </c>
      <c r="G48" s="25">
        <v>10112064</v>
      </c>
      <c r="H48" s="26">
        <v>29270050</v>
      </c>
      <c r="I48" s="24">
        <v>6072776</v>
      </c>
      <c r="J48" s="6">
        <v>6376415</v>
      </c>
      <c r="K48" s="25">
        <v>6695236</v>
      </c>
    </row>
    <row r="49" spans="1:11" ht="13.5">
      <c r="A49" s="22" t="s">
        <v>51</v>
      </c>
      <c r="B49" s="6">
        <f>+B75</f>
        <v>-28465754.500243053</v>
      </c>
      <c r="C49" s="6">
        <f aca="true" t="shared" si="6" ref="C49:K49">+C75</f>
        <v>-9218695</v>
      </c>
      <c r="D49" s="23">
        <f t="shared" si="6"/>
        <v>36448026</v>
      </c>
      <c r="E49" s="24">
        <f t="shared" si="6"/>
        <v>12758933</v>
      </c>
      <c r="F49" s="6">
        <f t="shared" si="6"/>
        <v>340389581</v>
      </c>
      <c r="G49" s="25">
        <f t="shared" si="6"/>
        <v>340389581</v>
      </c>
      <c r="H49" s="26">
        <f t="shared" si="6"/>
        <v>51259463</v>
      </c>
      <c r="I49" s="24">
        <f t="shared" si="6"/>
        <v>17144155</v>
      </c>
      <c r="J49" s="6">
        <f t="shared" si="6"/>
        <v>18001363</v>
      </c>
      <c r="K49" s="25">
        <f t="shared" si="6"/>
        <v>18901431</v>
      </c>
    </row>
    <row r="50" spans="1:11" ht="13.5">
      <c r="A50" s="33" t="s">
        <v>52</v>
      </c>
      <c r="B50" s="7">
        <f>+B48-B49</f>
        <v>48747689.50024305</v>
      </c>
      <c r="C50" s="7">
        <f aca="true" t="shared" si="7" ref="C50:K50">+C48-C49</f>
        <v>8015951</v>
      </c>
      <c r="D50" s="69">
        <f t="shared" si="7"/>
        <v>-28070724</v>
      </c>
      <c r="E50" s="70">
        <f t="shared" si="7"/>
        <v>-2646869</v>
      </c>
      <c r="F50" s="7">
        <f t="shared" si="7"/>
        <v>-330277517</v>
      </c>
      <c r="G50" s="71">
        <f t="shared" si="7"/>
        <v>-330277517</v>
      </c>
      <c r="H50" s="72">
        <f t="shared" si="7"/>
        <v>-21989413</v>
      </c>
      <c r="I50" s="70">
        <f t="shared" si="7"/>
        <v>-11071379</v>
      </c>
      <c r="J50" s="7">
        <f t="shared" si="7"/>
        <v>-11624948</v>
      </c>
      <c r="K50" s="71">
        <f t="shared" si="7"/>
        <v>-12206195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3.5">
      <c r="A52" s="64" t="s">
        <v>53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54</v>
      </c>
      <c r="B53" s="6">
        <v>286454964</v>
      </c>
      <c r="C53" s="6">
        <v>-15861920</v>
      </c>
      <c r="D53" s="23">
        <v>338406140</v>
      </c>
      <c r="E53" s="24">
        <v>382339421</v>
      </c>
      <c r="F53" s="6">
        <v>381190439</v>
      </c>
      <c r="G53" s="25">
        <v>381190439</v>
      </c>
      <c r="H53" s="26">
        <v>335470117</v>
      </c>
      <c r="I53" s="24">
        <v>353969893</v>
      </c>
      <c r="J53" s="6">
        <v>367929517</v>
      </c>
      <c r="K53" s="25">
        <v>390590994</v>
      </c>
    </row>
    <row r="54" spans="1:11" ht="13.5">
      <c r="A54" s="22" t="s">
        <v>55</v>
      </c>
      <c r="B54" s="6">
        <v>14400000</v>
      </c>
      <c r="C54" s="6">
        <v>0</v>
      </c>
      <c r="D54" s="23">
        <v>17488901</v>
      </c>
      <c r="E54" s="24">
        <v>10144965</v>
      </c>
      <c r="F54" s="6">
        <v>10144965</v>
      </c>
      <c r="G54" s="25">
        <v>10144965</v>
      </c>
      <c r="H54" s="26">
        <v>17492830</v>
      </c>
      <c r="I54" s="24">
        <v>13834028</v>
      </c>
      <c r="J54" s="6">
        <v>14664070</v>
      </c>
      <c r="K54" s="25">
        <v>15690554</v>
      </c>
    </row>
    <row r="55" spans="1:11" ht="13.5">
      <c r="A55" s="22" t="s">
        <v>56</v>
      </c>
      <c r="B55" s="6">
        <v>0</v>
      </c>
      <c r="C55" s="6">
        <v>74620964</v>
      </c>
      <c r="D55" s="23">
        <v>355951873</v>
      </c>
      <c r="E55" s="24">
        <v>14788743</v>
      </c>
      <c r="F55" s="6">
        <v>17876572</v>
      </c>
      <c r="G55" s="25">
        <v>17876572</v>
      </c>
      <c r="H55" s="26">
        <v>379489746</v>
      </c>
      <c r="I55" s="24">
        <v>550000</v>
      </c>
      <c r="J55" s="6">
        <v>19152000</v>
      </c>
      <c r="K55" s="25">
        <v>20040000</v>
      </c>
    </row>
    <row r="56" spans="1:11" ht="13.5">
      <c r="A56" s="22" t="s">
        <v>57</v>
      </c>
      <c r="B56" s="6">
        <v>8493693</v>
      </c>
      <c r="C56" s="6">
        <v>264558</v>
      </c>
      <c r="D56" s="23">
        <v>4367224</v>
      </c>
      <c r="E56" s="24">
        <v>3530000</v>
      </c>
      <c r="F56" s="6">
        <v>5479181</v>
      </c>
      <c r="G56" s="25">
        <v>5479181</v>
      </c>
      <c r="H56" s="26">
        <v>5551213</v>
      </c>
      <c r="I56" s="24">
        <v>5820000</v>
      </c>
      <c r="J56" s="6">
        <v>6169200</v>
      </c>
      <c r="K56" s="25">
        <v>6595108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3.5">
      <c r="A58" s="64" t="s">
        <v>58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3.5">
      <c r="A59" s="90" t="s">
        <v>59</v>
      </c>
      <c r="B59" s="6">
        <v>0</v>
      </c>
      <c r="C59" s="6">
        <v>0</v>
      </c>
      <c r="D59" s="23">
        <v>0</v>
      </c>
      <c r="E59" s="24">
        <v>0</v>
      </c>
      <c r="F59" s="6">
        <v>0</v>
      </c>
      <c r="G59" s="25">
        <v>0</v>
      </c>
      <c r="H59" s="26">
        <v>0</v>
      </c>
      <c r="I59" s="24">
        <v>0</v>
      </c>
      <c r="J59" s="6">
        <v>0</v>
      </c>
      <c r="K59" s="25">
        <v>0</v>
      </c>
    </row>
    <row r="60" spans="1:11" ht="13.5">
      <c r="A60" s="90" t="s">
        <v>60</v>
      </c>
      <c r="B60" s="6">
        <v>0</v>
      </c>
      <c r="C60" s="6">
        <v>0</v>
      </c>
      <c r="D60" s="23">
        <v>0</v>
      </c>
      <c r="E60" s="24">
        <v>0</v>
      </c>
      <c r="F60" s="6">
        <v>0</v>
      </c>
      <c r="G60" s="25">
        <v>0</v>
      </c>
      <c r="H60" s="26">
        <v>0</v>
      </c>
      <c r="I60" s="24">
        <v>0</v>
      </c>
      <c r="J60" s="6">
        <v>0</v>
      </c>
      <c r="K60" s="25">
        <v>0</v>
      </c>
    </row>
    <row r="61" spans="1:11" ht="13.5">
      <c r="A61" s="91" t="s">
        <v>61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3.5">
      <c r="A62" s="96" t="s">
        <v>62</v>
      </c>
      <c r="B62" s="97">
        <v>0</v>
      </c>
      <c r="C62" s="98">
        <v>0</v>
      </c>
      <c r="D62" s="99">
        <v>0</v>
      </c>
      <c r="E62" s="97">
        <v>0</v>
      </c>
      <c r="F62" s="98">
        <v>0</v>
      </c>
      <c r="G62" s="99">
        <v>0</v>
      </c>
      <c r="H62" s="100">
        <v>0</v>
      </c>
      <c r="I62" s="97">
        <v>0</v>
      </c>
      <c r="J62" s="98">
        <v>0</v>
      </c>
      <c r="K62" s="99">
        <v>0</v>
      </c>
    </row>
    <row r="63" spans="1:11" ht="13.5">
      <c r="A63" s="96" t="s">
        <v>63</v>
      </c>
      <c r="B63" s="97">
        <v>0</v>
      </c>
      <c r="C63" s="98">
        <v>0</v>
      </c>
      <c r="D63" s="99">
        <v>0</v>
      </c>
      <c r="E63" s="97">
        <v>0</v>
      </c>
      <c r="F63" s="98">
        <v>0</v>
      </c>
      <c r="G63" s="99">
        <v>0</v>
      </c>
      <c r="H63" s="100">
        <v>0</v>
      </c>
      <c r="I63" s="97">
        <v>0</v>
      </c>
      <c r="J63" s="98">
        <v>0</v>
      </c>
      <c r="K63" s="99">
        <v>0</v>
      </c>
    </row>
    <row r="64" spans="1:11" ht="13.5">
      <c r="A64" s="96" t="s">
        <v>64</v>
      </c>
      <c r="B64" s="97">
        <v>393</v>
      </c>
      <c r="C64" s="98">
        <v>393</v>
      </c>
      <c r="D64" s="99">
        <v>393</v>
      </c>
      <c r="E64" s="97">
        <v>393</v>
      </c>
      <c r="F64" s="98">
        <v>393</v>
      </c>
      <c r="G64" s="99">
        <v>393</v>
      </c>
      <c r="H64" s="100">
        <v>393</v>
      </c>
      <c r="I64" s="97">
        <v>393</v>
      </c>
      <c r="J64" s="98">
        <v>393</v>
      </c>
      <c r="K64" s="99">
        <v>393</v>
      </c>
    </row>
    <row r="65" spans="1:11" ht="13.5">
      <c r="A65" s="96" t="s">
        <v>65</v>
      </c>
      <c r="B65" s="97">
        <v>12767</v>
      </c>
      <c r="C65" s="98">
        <v>12767</v>
      </c>
      <c r="D65" s="99">
        <v>12767</v>
      </c>
      <c r="E65" s="97">
        <v>12767</v>
      </c>
      <c r="F65" s="98">
        <v>12767</v>
      </c>
      <c r="G65" s="99">
        <v>12767</v>
      </c>
      <c r="H65" s="100">
        <v>12767</v>
      </c>
      <c r="I65" s="97">
        <v>12767</v>
      </c>
      <c r="J65" s="98">
        <v>12767</v>
      </c>
      <c r="K65" s="99">
        <v>12767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3.5">
      <c r="A67" s="105"/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3.5">
      <c r="A68" s="107"/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3.5">
      <c r="A69" s="108"/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3.5" hidden="1">
      <c r="A70" s="4" t="s">
        <v>134</v>
      </c>
      <c r="B70" s="5">
        <f>IF(ISERROR(B71/B72),0,(B71/B72))</f>
        <v>1.0615781625110754</v>
      </c>
      <c r="C70" s="5">
        <f aca="true" t="shared" si="8" ref="C70:K70">IF(ISERROR(C71/C72),0,(C71/C72))</f>
        <v>0</v>
      </c>
      <c r="D70" s="5">
        <f t="shared" si="8"/>
        <v>0</v>
      </c>
      <c r="E70" s="5">
        <f t="shared" si="8"/>
        <v>0</v>
      </c>
      <c r="F70" s="5">
        <f t="shared" si="8"/>
        <v>0</v>
      </c>
      <c r="G70" s="5">
        <f t="shared" si="8"/>
        <v>0</v>
      </c>
      <c r="H70" s="5">
        <f t="shared" si="8"/>
        <v>0</v>
      </c>
      <c r="I70" s="5">
        <f t="shared" si="8"/>
        <v>0</v>
      </c>
      <c r="J70" s="5">
        <f t="shared" si="8"/>
        <v>0</v>
      </c>
      <c r="K70" s="5">
        <f t="shared" si="8"/>
        <v>0</v>
      </c>
    </row>
    <row r="71" spans="1:11" ht="12.75" hidden="1">
      <c r="A71" s="2" t="s">
        <v>135</v>
      </c>
      <c r="B71" s="2">
        <f>+B83</f>
        <v>72900927</v>
      </c>
      <c r="C71" s="2">
        <f aca="true" t="shared" si="9" ref="C71:K71">+C83</f>
        <v>0</v>
      </c>
      <c r="D71" s="2">
        <f t="shared" si="9"/>
        <v>0</v>
      </c>
      <c r="E71" s="2">
        <f t="shared" si="9"/>
        <v>0</v>
      </c>
      <c r="F71" s="2">
        <f t="shared" si="9"/>
        <v>0</v>
      </c>
      <c r="G71" s="2">
        <f t="shared" si="9"/>
        <v>0</v>
      </c>
      <c r="H71" s="2">
        <f t="shared" si="9"/>
        <v>0</v>
      </c>
      <c r="I71" s="2">
        <f t="shared" si="9"/>
        <v>0</v>
      </c>
      <c r="J71" s="2">
        <f t="shared" si="9"/>
        <v>0</v>
      </c>
      <c r="K71" s="2">
        <f t="shared" si="9"/>
        <v>0</v>
      </c>
    </row>
    <row r="72" spans="1:11" ht="12.75" hidden="1">
      <c r="A72" s="2" t="s">
        <v>136</v>
      </c>
      <c r="B72" s="2">
        <f>+B77</f>
        <v>68672218</v>
      </c>
      <c r="C72" s="2">
        <f aca="true" t="shared" si="10" ref="C72:K72">+C77</f>
        <v>4682667</v>
      </c>
      <c r="D72" s="2">
        <f t="shared" si="10"/>
        <v>36536578</v>
      </c>
      <c r="E72" s="2">
        <f t="shared" si="10"/>
        <v>58848289</v>
      </c>
      <c r="F72" s="2">
        <f t="shared" si="10"/>
        <v>63899760</v>
      </c>
      <c r="G72" s="2">
        <f t="shared" si="10"/>
        <v>63899760</v>
      </c>
      <c r="H72" s="2">
        <f t="shared" si="10"/>
        <v>51502011</v>
      </c>
      <c r="I72" s="2">
        <f t="shared" si="10"/>
        <v>79414252</v>
      </c>
      <c r="J72" s="2">
        <f t="shared" si="10"/>
        <v>84179105</v>
      </c>
      <c r="K72" s="2">
        <f t="shared" si="10"/>
        <v>90071644</v>
      </c>
    </row>
    <row r="73" spans="1:11" ht="12.75" hidden="1">
      <c r="A73" s="2" t="s">
        <v>137</v>
      </c>
      <c r="B73" s="2">
        <f>+B74</f>
        <v>-15546850.166666675</v>
      </c>
      <c r="C73" s="2">
        <f aca="true" t="shared" si="11" ref="C73:K73">+(C78+C80+C81+C82)-(B78+B80+B81+B82)</f>
        <v>-37903644</v>
      </c>
      <c r="D73" s="2">
        <f t="shared" si="11"/>
        <v>46678453</v>
      </c>
      <c r="E73" s="2">
        <f t="shared" si="11"/>
        <v>-2880213</v>
      </c>
      <c r="F73" s="2">
        <f>+(F78+F80+F81+F82)-(D78+D80+D81+D82)</f>
        <v>-2880213</v>
      </c>
      <c r="G73" s="2">
        <f>+(G78+G80+G81+G82)-(D78+D80+D81+D82)</f>
        <v>-2880213</v>
      </c>
      <c r="H73" s="2">
        <f>+(H78+H80+H81+H82)-(D78+D80+D81+D82)</f>
        <v>14318325</v>
      </c>
      <c r="I73" s="2">
        <f>+(I78+I80+I81+I82)-(E78+E80+E81+E82)</f>
        <v>5117861</v>
      </c>
      <c r="J73" s="2">
        <f t="shared" si="11"/>
        <v>52546723</v>
      </c>
      <c r="K73" s="2">
        <f t="shared" si="11"/>
        <v>5015824</v>
      </c>
    </row>
    <row r="74" spans="1:11" ht="12.75" hidden="1">
      <c r="A74" s="2" t="s">
        <v>138</v>
      </c>
      <c r="B74" s="2">
        <f>+TREND(C74:E74)</f>
        <v>-15546850.166666675</v>
      </c>
      <c r="C74" s="2">
        <f>+C73</f>
        <v>-37903644</v>
      </c>
      <c r="D74" s="2">
        <f aca="true" t="shared" si="12" ref="D74:K74">+D73</f>
        <v>46678453</v>
      </c>
      <c r="E74" s="2">
        <f t="shared" si="12"/>
        <v>-2880213</v>
      </c>
      <c r="F74" s="2">
        <f t="shared" si="12"/>
        <v>-2880213</v>
      </c>
      <c r="G74" s="2">
        <f t="shared" si="12"/>
        <v>-2880213</v>
      </c>
      <c r="H74" s="2">
        <f t="shared" si="12"/>
        <v>14318325</v>
      </c>
      <c r="I74" s="2">
        <f t="shared" si="12"/>
        <v>5117861</v>
      </c>
      <c r="J74" s="2">
        <f t="shared" si="12"/>
        <v>52546723</v>
      </c>
      <c r="K74" s="2">
        <f t="shared" si="12"/>
        <v>5015824</v>
      </c>
    </row>
    <row r="75" spans="1:11" ht="12.75" hidden="1">
      <c r="A75" s="2" t="s">
        <v>139</v>
      </c>
      <c r="B75" s="2">
        <f>+B84-(((B80+B81+B78)*B70)-B79)</f>
        <v>-28465754.500243053</v>
      </c>
      <c r="C75" s="2">
        <f aca="true" t="shared" si="13" ref="C75:K75">+C84-(((C80+C81+C78)*C70)-C79)</f>
        <v>-9218695</v>
      </c>
      <c r="D75" s="2">
        <f t="shared" si="13"/>
        <v>36448026</v>
      </c>
      <c r="E75" s="2">
        <f t="shared" si="13"/>
        <v>12758933</v>
      </c>
      <c r="F75" s="2">
        <f t="shared" si="13"/>
        <v>340389581</v>
      </c>
      <c r="G75" s="2">
        <f t="shared" si="13"/>
        <v>340389581</v>
      </c>
      <c r="H75" s="2">
        <f t="shared" si="13"/>
        <v>51259463</v>
      </c>
      <c r="I75" s="2">
        <f t="shared" si="13"/>
        <v>17144155</v>
      </c>
      <c r="J75" s="2">
        <f t="shared" si="13"/>
        <v>18001363</v>
      </c>
      <c r="K75" s="2">
        <f t="shared" si="13"/>
        <v>18901431</v>
      </c>
    </row>
    <row r="76" spans="1:11" ht="12.75" hidden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2.75" hidden="1">
      <c r="A77" s="1" t="s">
        <v>66</v>
      </c>
      <c r="B77" s="3">
        <v>68672218</v>
      </c>
      <c r="C77" s="3">
        <v>4682667</v>
      </c>
      <c r="D77" s="3">
        <v>36536578</v>
      </c>
      <c r="E77" s="3">
        <v>58848289</v>
      </c>
      <c r="F77" s="3">
        <v>63899760</v>
      </c>
      <c r="G77" s="3">
        <v>63899760</v>
      </c>
      <c r="H77" s="3">
        <v>51502011</v>
      </c>
      <c r="I77" s="3">
        <v>79414252</v>
      </c>
      <c r="J77" s="3">
        <v>84179105</v>
      </c>
      <c r="K77" s="3">
        <v>90071644</v>
      </c>
    </row>
    <row r="78" spans="1:11" ht="12.75" hidden="1">
      <c r="A78" s="1" t="s">
        <v>67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2.75" hidden="1">
      <c r="A79" s="1" t="s">
        <v>68</v>
      </c>
      <c r="B79" s="3">
        <v>10554984</v>
      </c>
      <c r="C79" s="3">
        <v>-9218695</v>
      </c>
      <c r="D79" s="3">
        <v>36448026</v>
      </c>
      <c r="E79" s="3">
        <v>12758933</v>
      </c>
      <c r="F79" s="3">
        <v>340389581</v>
      </c>
      <c r="G79" s="3">
        <v>340389581</v>
      </c>
      <c r="H79" s="3">
        <v>51259463</v>
      </c>
      <c r="I79" s="3">
        <v>17144155</v>
      </c>
      <c r="J79" s="3">
        <v>18001363</v>
      </c>
      <c r="K79" s="3">
        <v>18901431</v>
      </c>
    </row>
    <row r="80" spans="1:11" ht="12.75" hidden="1">
      <c r="A80" s="1" t="s">
        <v>69</v>
      </c>
      <c r="B80" s="3">
        <v>4283288</v>
      </c>
      <c r="C80" s="3">
        <v>-873764</v>
      </c>
      <c r="D80" s="3">
        <v>23300222</v>
      </c>
      <c r="E80" s="3">
        <v>25641911</v>
      </c>
      <c r="F80" s="3">
        <v>25641911</v>
      </c>
      <c r="G80" s="3">
        <v>25641911</v>
      </c>
      <c r="H80" s="3">
        <v>27491402</v>
      </c>
      <c r="I80" s="3">
        <v>47769749</v>
      </c>
      <c r="J80" s="3">
        <v>50158236</v>
      </c>
      <c r="K80" s="3">
        <v>52666148</v>
      </c>
    </row>
    <row r="81" spans="1:11" ht="12.75" hidden="1">
      <c r="A81" s="1" t="s">
        <v>70</v>
      </c>
      <c r="B81" s="3">
        <v>32474004</v>
      </c>
      <c r="C81" s="3">
        <v>-272588</v>
      </c>
      <c r="D81" s="3">
        <v>22231879</v>
      </c>
      <c r="E81" s="3">
        <v>17009977</v>
      </c>
      <c r="F81" s="3">
        <v>17009977</v>
      </c>
      <c r="G81" s="3">
        <v>17009977</v>
      </c>
      <c r="H81" s="3">
        <v>32359024</v>
      </c>
      <c r="I81" s="3">
        <v>0</v>
      </c>
      <c r="J81" s="3">
        <v>50158236</v>
      </c>
      <c r="K81" s="3">
        <v>52666148</v>
      </c>
    </row>
    <row r="82" spans="1:11" ht="12.75" hidden="1">
      <c r="A82" s="1" t="s">
        <v>71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2.75" hidden="1">
      <c r="A83" s="1" t="s">
        <v>72</v>
      </c>
      <c r="B83" s="3">
        <v>72900927</v>
      </c>
      <c r="C83" s="3">
        <v>0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3">
        <v>0</v>
      </c>
      <c r="J83" s="3">
        <v>0</v>
      </c>
      <c r="K83" s="3">
        <v>0</v>
      </c>
    </row>
    <row r="84" spans="1:11" ht="12.75" hidden="1">
      <c r="A84" s="1" t="s">
        <v>73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</row>
    <row r="85" spans="1:11" ht="12.75" hidden="1">
      <c r="A85" s="1" t="s">
        <v>74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" customHeight="1">
      <c r="A1" s="109" t="s">
        <v>116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9</v>
      </c>
      <c r="D3" s="15" t="s">
        <v>9</v>
      </c>
      <c r="E3" s="13" t="s">
        <v>10</v>
      </c>
      <c r="F3" s="14" t="s">
        <v>11</v>
      </c>
      <c r="G3" s="15" t="s">
        <v>12</v>
      </c>
      <c r="H3" s="16" t="s">
        <v>13</v>
      </c>
      <c r="I3" s="13" t="s">
        <v>14</v>
      </c>
      <c r="J3" s="14" t="s">
        <v>15</v>
      </c>
      <c r="K3" s="15" t="s">
        <v>16</v>
      </c>
    </row>
    <row r="4" spans="1:11" ht="13.5">
      <c r="A4" s="17" t="s">
        <v>17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18</v>
      </c>
      <c r="B5" s="6">
        <v>18834654</v>
      </c>
      <c r="C5" s="6">
        <v>20776805</v>
      </c>
      <c r="D5" s="23">
        <v>24642675</v>
      </c>
      <c r="E5" s="24">
        <v>28550000</v>
      </c>
      <c r="F5" s="6">
        <v>40250000</v>
      </c>
      <c r="G5" s="25">
        <v>40250000</v>
      </c>
      <c r="H5" s="26">
        <v>34064777</v>
      </c>
      <c r="I5" s="24">
        <v>48283000</v>
      </c>
      <c r="J5" s="6">
        <v>50504716</v>
      </c>
      <c r="K5" s="25">
        <v>52827428</v>
      </c>
    </row>
    <row r="6" spans="1:11" ht="13.5">
      <c r="A6" s="22" t="s">
        <v>19</v>
      </c>
      <c r="B6" s="6">
        <v>9329143</v>
      </c>
      <c r="C6" s="6">
        <v>10082730</v>
      </c>
      <c r="D6" s="23">
        <v>14011814</v>
      </c>
      <c r="E6" s="24">
        <v>16820000</v>
      </c>
      <c r="F6" s="6">
        <v>17820000</v>
      </c>
      <c r="G6" s="25">
        <v>17820000</v>
      </c>
      <c r="H6" s="26">
        <v>14501153</v>
      </c>
      <c r="I6" s="24">
        <v>21995000</v>
      </c>
      <c r="J6" s="6">
        <v>23169650</v>
      </c>
      <c r="K6" s="25">
        <v>24389285</v>
      </c>
    </row>
    <row r="7" spans="1:11" ht="13.5">
      <c r="A7" s="22" t="s">
        <v>20</v>
      </c>
      <c r="B7" s="6">
        <v>663980</v>
      </c>
      <c r="C7" s="6">
        <v>834708</v>
      </c>
      <c r="D7" s="23">
        <v>1465627</v>
      </c>
      <c r="E7" s="24">
        <v>1300000</v>
      </c>
      <c r="F7" s="6">
        <v>900000</v>
      </c>
      <c r="G7" s="25">
        <v>900000</v>
      </c>
      <c r="H7" s="26">
        <v>1239479</v>
      </c>
      <c r="I7" s="24">
        <v>1850000</v>
      </c>
      <c r="J7" s="6">
        <v>1950000</v>
      </c>
      <c r="K7" s="25">
        <v>2500000</v>
      </c>
    </row>
    <row r="8" spans="1:11" ht="13.5">
      <c r="A8" s="22" t="s">
        <v>21</v>
      </c>
      <c r="B8" s="6">
        <v>85421503</v>
      </c>
      <c r="C8" s="6">
        <v>89289155</v>
      </c>
      <c r="D8" s="23">
        <v>6025970</v>
      </c>
      <c r="E8" s="24">
        <v>106697000</v>
      </c>
      <c r="F8" s="6">
        <v>104178000</v>
      </c>
      <c r="G8" s="25">
        <v>104178000</v>
      </c>
      <c r="H8" s="26">
        <v>26911022</v>
      </c>
      <c r="I8" s="24">
        <v>109463000</v>
      </c>
      <c r="J8" s="6">
        <v>113171000</v>
      </c>
      <c r="K8" s="25">
        <v>121964970</v>
      </c>
    </row>
    <row r="9" spans="1:11" ht="13.5">
      <c r="A9" s="22" t="s">
        <v>22</v>
      </c>
      <c r="B9" s="6">
        <v>4057174</v>
      </c>
      <c r="C9" s="6">
        <v>3380101</v>
      </c>
      <c r="D9" s="23">
        <v>90277299</v>
      </c>
      <c r="E9" s="24">
        <v>3406000</v>
      </c>
      <c r="F9" s="6">
        <v>3696000</v>
      </c>
      <c r="G9" s="25">
        <v>3696000</v>
      </c>
      <c r="H9" s="26">
        <v>77982756</v>
      </c>
      <c r="I9" s="24">
        <v>4214000</v>
      </c>
      <c r="J9" s="6">
        <v>4523000</v>
      </c>
      <c r="K9" s="25">
        <v>5581000</v>
      </c>
    </row>
    <row r="10" spans="1:11" ht="25.5">
      <c r="A10" s="27" t="s">
        <v>129</v>
      </c>
      <c r="B10" s="28">
        <f>SUM(B5:B9)</f>
        <v>118306454</v>
      </c>
      <c r="C10" s="29">
        <f aca="true" t="shared" si="0" ref="C10:K10">SUM(C5:C9)</f>
        <v>124363499</v>
      </c>
      <c r="D10" s="30">
        <f t="shared" si="0"/>
        <v>136423385</v>
      </c>
      <c r="E10" s="28">
        <f t="shared" si="0"/>
        <v>156773000</v>
      </c>
      <c r="F10" s="29">
        <f t="shared" si="0"/>
        <v>166844000</v>
      </c>
      <c r="G10" s="31">
        <f t="shared" si="0"/>
        <v>166844000</v>
      </c>
      <c r="H10" s="32">
        <f t="shared" si="0"/>
        <v>154699187</v>
      </c>
      <c r="I10" s="28">
        <f t="shared" si="0"/>
        <v>185805000</v>
      </c>
      <c r="J10" s="29">
        <f t="shared" si="0"/>
        <v>193318366</v>
      </c>
      <c r="K10" s="31">
        <f t="shared" si="0"/>
        <v>207262683</v>
      </c>
    </row>
    <row r="11" spans="1:11" ht="13.5">
      <c r="A11" s="22" t="s">
        <v>23</v>
      </c>
      <c r="B11" s="6">
        <v>40336968</v>
      </c>
      <c r="C11" s="6">
        <v>45703794</v>
      </c>
      <c r="D11" s="23">
        <v>47515317</v>
      </c>
      <c r="E11" s="24">
        <v>55422926</v>
      </c>
      <c r="F11" s="6">
        <v>47073711</v>
      </c>
      <c r="G11" s="25">
        <v>47073711</v>
      </c>
      <c r="H11" s="26">
        <v>48451933</v>
      </c>
      <c r="I11" s="24">
        <v>54545356</v>
      </c>
      <c r="J11" s="6">
        <v>58174263</v>
      </c>
      <c r="K11" s="25">
        <v>62117484</v>
      </c>
    </row>
    <row r="12" spans="1:11" ht="13.5">
      <c r="A12" s="22" t="s">
        <v>24</v>
      </c>
      <c r="B12" s="6">
        <v>8044661</v>
      </c>
      <c r="C12" s="6">
        <v>8973445</v>
      </c>
      <c r="D12" s="23">
        <v>9421809</v>
      </c>
      <c r="E12" s="24">
        <v>9623491</v>
      </c>
      <c r="F12" s="6">
        <v>10714000</v>
      </c>
      <c r="G12" s="25">
        <v>10714000</v>
      </c>
      <c r="H12" s="26">
        <v>8872426</v>
      </c>
      <c r="I12" s="24">
        <v>11244999</v>
      </c>
      <c r="J12" s="6">
        <v>11669997</v>
      </c>
      <c r="K12" s="25">
        <v>12720305</v>
      </c>
    </row>
    <row r="13" spans="1:11" ht="13.5">
      <c r="A13" s="22" t="s">
        <v>130</v>
      </c>
      <c r="B13" s="6">
        <v>12164993</v>
      </c>
      <c r="C13" s="6">
        <v>14485529</v>
      </c>
      <c r="D13" s="23">
        <v>17396818</v>
      </c>
      <c r="E13" s="24">
        <v>14000000</v>
      </c>
      <c r="F13" s="6">
        <v>29570223</v>
      </c>
      <c r="G13" s="25">
        <v>29570223</v>
      </c>
      <c r="H13" s="26">
        <v>16116050</v>
      </c>
      <c r="I13" s="24">
        <v>17000000</v>
      </c>
      <c r="J13" s="6">
        <v>18000103</v>
      </c>
      <c r="K13" s="25">
        <v>19620112</v>
      </c>
    </row>
    <row r="14" spans="1:11" ht="13.5">
      <c r="A14" s="22" t="s">
        <v>25</v>
      </c>
      <c r="B14" s="6">
        <v>0</v>
      </c>
      <c r="C14" s="6">
        <v>138267</v>
      </c>
      <c r="D14" s="23">
        <v>111224</v>
      </c>
      <c r="E14" s="24">
        <v>0</v>
      </c>
      <c r="F14" s="6">
        <v>0</v>
      </c>
      <c r="G14" s="25">
        <v>0</v>
      </c>
      <c r="H14" s="26">
        <v>0</v>
      </c>
      <c r="I14" s="24">
        <v>0</v>
      </c>
      <c r="J14" s="6">
        <v>0</v>
      </c>
      <c r="K14" s="25">
        <v>0</v>
      </c>
    </row>
    <row r="15" spans="1:11" ht="13.5">
      <c r="A15" s="22" t="s">
        <v>26</v>
      </c>
      <c r="B15" s="6">
        <v>12721485</v>
      </c>
      <c r="C15" s="6">
        <v>14196575</v>
      </c>
      <c r="D15" s="23">
        <v>13063172</v>
      </c>
      <c r="E15" s="24">
        <v>14310000</v>
      </c>
      <c r="F15" s="6">
        <v>21581100</v>
      </c>
      <c r="G15" s="25">
        <v>21581100</v>
      </c>
      <c r="H15" s="26">
        <v>6777715</v>
      </c>
      <c r="I15" s="24">
        <v>21436264</v>
      </c>
      <c r="J15" s="6">
        <v>21944528</v>
      </c>
      <c r="K15" s="25">
        <v>25969534</v>
      </c>
    </row>
    <row r="16" spans="1:11" ht="13.5">
      <c r="A16" s="22" t="s">
        <v>21</v>
      </c>
      <c r="B16" s="6">
        <v>0</v>
      </c>
      <c r="C16" s="6">
        <v>23653</v>
      </c>
      <c r="D16" s="23">
        <v>696920</v>
      </c>
      <c r="E16" s="24">
        <v>1750000</v>
      </c>
      <c r="F16" s="6">
        <v>1750000</v>
      </c>
      <c r="G16" s="25">
        <v>1750000</v>
      </c>
      <c r="H16" s="26">
        <v>-646810</v>
      </c>
      <c r="I16" s="24">
        <v>2500000</v>
      </c>
      <c r="J16" s="6">
        <v>2500000</v>
      </c>
      <c r="K16" s="25">
        <v>2500000</v>
      </c>
    </row>
    <row r="17" spans="1:11" ht="13.5">
      <c r="A17" s="22" t="s">
        <v>27</v>
      </c>
      <c r="B17" s="6">
        <v>70753527</v>
      </c>
      <c r="C17" s="6">
        <v>51529363</v>
      </c>
      <c r="D17" s="23">
        <v>70946042</v>
      </c>
      <c r="E17" s="24">
        <v>65304729</v>
      </c>
      <c r="F17" s="6">
        <v>71533944</v>
      </c>
      <c r="G17" s="25">
        <v>71533944</v>
      </c>
      <c r="H17" s="26">
        <v>38038865</v>
      </c>
      <c r="I17" s="24">
        <v>78729382</v>
      </c>
      <c r="J17" s="6">
        <v>80753109</v>
      </c>
      <c r="K17" s="25">
        <v>83440177</v>
      </c>
    </row>
    <row r="18" spans="1:11" ht="13.5">
      <c r="A18" s="33" t="s">
        <v>28</v>
      </c>
      <c r="B18" s="34">
        <f>SUM(B11:B17)</f>
        <v>144021634</v>
      </c>
      <c r="C18" s="35">
        <f aca="true" t="shared" si="1" ref="C18:K18">SUM(C11:C17)</f>
        <v>135050626</v>
      </c>
      <c r="D18" s="36">
        <f t="shared" si="1"/>
        <v>159151302</v>
      </c>
      <c r="E18" s="34">
        <f t="shared" si="1"/>
        <v>160411146</v>
      </c>
      <c r="F18" s="35">
        <f t="shared" si="1"/>
        <v>182222978</v>
      </c>
      <c r="G18" s="37">
        <f t="shared" si="1"/>
        <v>182222978</v>
      </c>
      <c r="H18" s="38">
        <f t="shared" si="1"/>
        <v>117610179</v>
      </c>
      <c r="I18" s="34">
        <f t="shared" si="1"/>
        <v>185456001</v>
      </c>
      <c r="J18" s="35">
        <f t="shared" si="1"/>
        <v>193042000</v>
      </c>
      <c r="K18" s="37">
        <f t="shared" si="1"/>
        <v>206367612</v>
      </c>
    </row>
    <row r="19" spans="1:11" ht="13.5">
      <c r="A19" s="33" t="s">
        <v>29</v>
      </c>
      <c r="B19" s="39">
        <f>+B10-B18</f>
        <v>-25715180</v>
      </c>
      <c r="C19" s="40">
        <f aca="true" t="shared" si="2" ref="C19:K19">+C10-C18</f>
        <v>-10687127</v>
      </c>
      <c r="D19" s="41">
        <f t="shared" si="2"/>
        <v>-22727917</v>
      </c>
      <c r="E19" s="39">
        <f t="shared" si="2"/>
        <v>-3638146</v>
      </c>
      <c r="F19" s="40">
        <f t="shared" si="2"/>
        <v>-15378978</v>
      </c>
      <c r="G19" s="42">
        <f t="shared" si="2"/>
        <v>-15378978</v>
      </c>
      <c r="H19" s="43">
        <f t="shared" si="2"/>
        <v>37089008</v>
      </c>
      <c r="I19" s="39">
        <f t="shared" si="2"/>
        <v>348999</v>
      </c>
      <c r="J19" s="40">
        <f t="shared" si="2"/>
        <v>276366</v>
      </c>
      <c r="K19" s="42">
        <f t="shared" si="2"/>
        <v>895071</v>
      </c>
    </row>
    <row r="20" spans="1:11" ht="25.5">
      <c r="A20" s="44" t="s">
        <v>30</v>
      </c>
      <c r="B20" s="45">
        <v>39795639</v>
      </c>
      <c r="C20" s="46">
        <v>23170000</v>
      </c>
      <c r="D20" s="47">
        <v>31488916</v>
      </c>
      <c r="E20" s="45">
        <v>39834000</v>
      </c>
      <c r="F20" s="46">
        <v>1686000</v>
      </c>
      <c r="G20" s="48">
        <v>1686000</v>
      </c>
      <c r="H20" s="49">
        <v>0</v>
      </c>
      <c r="I20" s="45">
        <v>0</v>
      </c>
      <c r="J20" s="46">
        <v>0</v>
      </c>
      <c r="K20" s="48">
        <v>0</v>
      </c>
    </row>
    <row r="21" spans="1:11" ht="63.75">
      <c r="A21" s="50" t="s">
        <v>131</v>
      </c>
      <c r="B21" s="51">
        <v>0</v>
      </c>
      <c r="C21" s="52">
        <v>0</v>
      </c>
      <c r="D21" s="53">
        <v>0</v>
      </c>
      <c r="E21" s="51">
        <v>0</v>
      </c>
      <c r="F21" s="52">
        <v>0</v>
      </c>
      <c r="G21" s="54">
        <v>0</v>
      </c>
      <c r="H21" s="55">
        <v>0</v>
      </c>
      <c r="I21" s="51">
        <v>0</v>
      </c>
      <c r="J21" s="52">
        <v>0</v>
      </c>
      <c r="K21" s="54">
        <v>0</v>
      </c>
    </row>
    <row r="22" spans="1:11" ht="25.5">
      <c r="A22" s="56" t="s">
        <v>132</v>
      </c>
      <c r="B22" s="57">
        <f>SUM(B19:B21)</f>
        <v>14080459</v>
      </c>
      <c r="C22" s="58">
        <f aca="true" t="shared" si="3" ref="C22:K22">SUM(C19:C21)</f>
        <v>12482873</v>
      </c>
      <c r="D22" s="59">
        <f t="shared" si="3"/>
        <v>8760999</v>
      </c>
      <c r="E22" s="57">
        <f t="shared" si="3"/>
        <v>36195854</v>
      </c>
      <c r="F22" s="58">
        <f t="shared" si="3"/>
        <v>-13692978</v>
      </c>
      <c r="G22" s="60">
        <f t="shared" si="3"/>
        <v>-13692978</v>
      </c>
      <c r="H22" s="61">
        <f t="shared" si="3"/>
        <v>37089008</v>
      </c>
      <c r="I22" s="57">
        <f t="shared" si="3"/>
        <v>348999</v>
      </c>
      <c r="J22" s="58">
        <f t="shared" si="3"/>
        <v>276366</v>
      </c>
      <c r="K22" s="60">
        <f t="shared" si="3"/>
        <v>895071</v>
      </c>
    </row>
    <row r="23" spans="1:11" ht="13.5">
      <c r="A23" s="50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62" t="s">
        <v>32</v>
      </c>
      <c r="B24" s="39">
        <f>SUM(B22:B23)</f>
        <v>14080459</v>
      </c>
      <c r="C24" s="40">
        <f aca="true" t="shared" si="4" ref="C24:K24">SUM(C22:C23)</f>
        <v>12482873</v>
      </c>
      <c r="D24" s="41">
        <f t="shared" si="4"/>
        <v>8760999</v>
      </c>
      <c r="E24" s="39">
        <f t="shared" si="4"/>
        <v>36195854</v>
      </c>
      <c r="F24" s="40">
        <f t="shared" si="4"/>
        <v>-13692978</v>
      </c>
      <c r="G24" s="42">
        <f t="shared" si="4"/>
        <v>-13692978</v>
      </c>
      <c r="H24" s="43">
        <f t="shared" si="4"/>
        <v>37089008</v>
      </c>
      <c r="I24" s="39">
        <f t="shared" si="4"/>
        <v>348999</v>
      </c>
      <c r="J24" s="40">
        <f t="shared" si="4"/>
        <v>276366</v>
      </c>
      <c r="K24" s="42">
        <f t="shared" si="4"/>
        <v>895071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64" t="s">
        <v>133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3.5">
      <c r="A27" s="33" t="s">
        <v>33</v>
      </c>
      <c r="B27" s="7">
        <v>41704715</v>
      </c>
      <c r="C27" s="7">
        <v>378835653</v>
      </c>
      <c r="D27" s="69">
        <v>402419640</v>
      </c>
      <c r="E27" s="70">
        <v>51135000</v>
      </c>
      <c r="F27" s="7">
        <v>47735000</v>
      </c>
      <c r="G27" s="71">
        <v>47735000</v>
      </c>
      <c r="H27" s="72">
        <v>552838</v>
      </c>
      <c r="I27" s="70">
        <v>10043750</v>
      </c>
      <c r="J27" s="7">
        <v>4722569</v>
      </c>
      <c r="K27" s="71">
        <v>4279079</v>
      </c>
    </row>
    <row r="28" spans="1:11" ht="13.5">
      <c r="A28" s="73" t="s">
        <v>34</v>
      </c>
      <c r="B28" s="6">
        <v>41704715</v>
      </c>
      <c r="C28" s="6">
        <v>160064972</v>
      </c>
      <c r="D28" s="23">
        <v>171146225</v>
      </c>
      <c r="E28" s="24">
        <v>39834000</v>
      </c>
      <c r="F28" s="6">
        <v>40334000</v>
      </c>
      <c r="G28" s="25">
        <v>40334000</v>
      </c>
      <c r="H28" s="26">
        <v>0</v>
      </c>
      <c r="I28" s="24">
        <v>0</v>
      </c>
      <c r="J28" s="6">
        <v>0</v>
      </c>
      <c r="K28" s="25">
        <v>0</v>
      </c>
    </row>
    <row r="29" spans="1:11" ht="13.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3.5">
      <c r="A30" s="22" t="s">
        <v>35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36</v>
      </c>
      <c r="B31" s="6">
        <v>0</v>
      </c>
      <c r="C31" s="6">
        <v>211328943</v>
      </c>
      <c r="D31" s="23">
        <v>224676264</v>
      </c>
      <c r="E31" s="24">
        <v>5925000</v>
      </c>
      <c r="F31" s="6">
        <v>4525000</v>
      </c>
      <c r="G31" s="25">
        <v>4525000</v>
      </c>
      <c r="H31" s="26">
        <v>0</v>
      </c>
      <c r="I31" s="24">
        <v>1400000</v>
      </c>
      <c r="J31" s="6">
        <v>0</v>
      </c>
      <c r="K31" s="25">
        <v>0</v>
      </c>
    </row>
    <row r="32" spans="1:11" ht="13.5">
      <c r="A32" s="33" t="s">
        <v>37</v>
      </c>
      <c r="B32" s="7">
        <f>SUM(B28:B31)</f>
        <v>41704715</v>
      </c>
      <c r="C32" s="7">
        <f aca="true" t="shared" si="5" ref="C32:K32">SUM(C28:C31)</f>
        <v>371393915</v>
      </c>
      <c r="D32" s="69">
        <f t="shared" si="5"/>
        <v>395822489</v>
      </c>
      <c r="E32" s="70">
        <f t="shared" si="5"/>
        <v>45759000</v>
      </c>
      <c r="F32" s="7">
        <f t="shared" si="5"/>
        <v>44859000</v>
      </c>
      <c r="G32" s="71">
        <f t="shared" si="5"/>
        <v>44859000</v>
      </c>
      <c r="H32" s="72">
        <f t="shared" si="5"/>
        <v>0</v>
      </c>
      <c r="I32" s="70">
        <f t="shared" si="5"/>
        <v>1400000</v>
      </c>
      <c r="J32" s="7">
        <f t="shared" si="5"/>
        <v>0</v>
      </c>
      <c r="K32" s="71">
        <f t="shared" si="5"/>
        <v>0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3.5">
      <c r="A34" s="64" t="s">
        <v>38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3.5">
      <c r="A35" s="22" t="s">
        <v>39</v>
      </c>
      <c r="B35" s="6">
        <v>13330219</v>
      </c>
      <c r="C35" s="6">
        <v>14595977</v>
      </c>
      <c r="D35" s="23">
        <v>22843971</v>
      </c>
      <c r="E35" s="24">
        <v>38044003</v>
      </c>
      <c r="F35" s="6">
        <v>38044003</v>
      </c>
      <c r="G35" s="25">
        <v>38044003</v>
      </c>
      <c r="H35" s="26">
        <v>59670000</v>
      </c>
      <c r="I35" s="24">
        <v>0</v>
      </c>
      <c r="J35" s="6">
        <v>0</v>
      </c>
      <c r="K35" s="25">
        <v>0</v>
      </c>
    </row>
    <row r="36" spans="1:11" ht="13.5">
      <c r="A36" s="22" t="s">
        <v>40</v>
      </c>
      <c r="B36" s="6">
        <v>359836608</v>
      </c>
      <c r="C36" s="6">
        <v>312788055</v>
      </c>
      <c r="D36" s="23">
        <v>320666075</v>
      </c>
      <c r="E36" s="24">
        <v>435258209</v>
      </c>
      <c r="F36" s="6">
        <v>431858209</v>
      </c>
      <c r="G36" s="25">
        <v>431858209</v>
      </c>
      <c r="H36" s="26">
        <v>-15563210</v>
      </c>
      <c r="I36" s="24">
        <v>10043750</v>
      </c>
      <c r="J36" s="6">
        <v>4722569</v>
      </c>
      <c r="K36" s="25">
        <v>4279079</v>
      </c>
    </row>
    <row r="37" spans="1:11" ht="13.5">
      <c r="A37" s="22" t="s">
        <v>41</v>
      </c>
      <c r="B37" s="6">
        <v>28648999</v>
      </c>
      <c r="C37" s="6">
        <v>29088510</v>
      </c>
      <c r="D37" s="23">
        <v>40450926</v>
      </c>
      <c r="E37" s="24">
        <v>18870000</v>
      </c>
      <c r="F37" s="6">
        <v>371452056</v>
      </c>
      <c r="G37" s="25">
        <v>371452056</v>
      </c>
      <c r="H37" s="26">
        <v>7017766</v>
      </c>
      <c r="I37" s="24">
        <v>0</v>
      </c>
      <c r="J37" s="6">
        <v>0</v>
      </c>
      <c r="K37" s="25">
        <v>0</v>
      </c>
    </row>
    <row r="38" spans="1:11" ht="13.5">
      <c r="A38" s="22" t="s">
        <v>42</v>
      </c>
      <c r="B38" s="6">
        <v>6653273</v>
      </c>
      <c r="C38" s="6">
        <v>0</v>
      </c>
      <c r="D38" s="23">
        <v>0</v>
      </c>
      <c r="E38" s="24">
        <v>7721000</v>
      </c>
      <c r="F38" s="6">
        <v>7721000</v>
      </c>
      <c r="G38" s="25">
        <v>7721000</v>
      </c>
      <c r="H38" s="26">
        <v>0</v>
      </c>
      <c r="I38" s="24">
        <v>0</v>
      </c>
      <c r="J38" s="6">
        <v>0</v>
      </c>
      <c r="K38" s="25">
        <v>0</v>
      </c>
    </row>
    <row r="39" spans="1:11" ht="13.5">
      <c r="A39" s="22" t="s">
        <v>43</v>
      </c>
      <c r="B39" s="6">
        <v>337864555</v>
      </c>
      <c r="C39" s="6">
        <v>285812649</v>
      </c>
      <c r="D39" s="23">
        <v>294298121</v>
      </c>
      <c r="E39" s="24">
        <v>410515354</v>
      </c>
      <c r="F39" s="6">
        <v>104422134</v>
      </c>
      <c r="G39" s="25">
        <v>104422134</v>
      </c>
      <c r="H39" s="26">
        <v>16</v>
      </c>
      <c r="I39" s="24">
        <v>9694751</v>
      </c>
      <c r="J39" s="6">
        <v>4446203</v>
      </c>
      <c r="K39" s="25">
        <v>3384008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64" t="s">
        <v>44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3.5">
      <c r="A42" s="22" t="s">
        <v>45</v>
      </c>
      <c r="B42" s="6">
        <v>36831836</v>
      </c>
      <c r="C42" s="6">
        <v>0</v>
      </c>
      <c r="D42" s="23">
        <v>82911</v>
      </c>
      <c r="E42" s="24">
        <v>0</v>
      </c>
      <c r="F42" s="6">
        <v>0</v>
      </c>
      <c r="G42" s="25">
        <v>0</v>
      </c>
      <c r="H42" s="26">
        <v>-83305</v>
      </c>
      <c r="I42" s="24">
        <v>0</v>
      </c>
      <c r="J42" s="6">
        <v>0</v>
      </c>
      <c r="K42" s="25">
        <v>0</v>
      </c>
    </row>
    <row r="43" spans="1:11" ht="13.5">
      <c r="A43" s="22" t="s">
        <v>46</v>
      </c>
      <c r="B43" s="6">
        <v>-40506714</v>
      </c>
      <c r="C43" s="6">
        <v>0</v>
      </c>
      <c r="D43" s="23">
        <v>0</v>
      </c>
      <c r="E43" s="24">
        <v>0</v>
      </c>
      <c r="F43" s="6">
        <v>0</v>
      </c>
      <c r="G43" s="25">
        <v>0</v>
      </c>
      <c r="H43" s="26">
        <v>0</v>
      </c>
      <c r="I43" s="24">
        <v>0</v>
      </c>
      <c r="J43" s="6">
        <v>0</v>
      </c>
      <c r="K43" s="25">
        <v>0</v>
      </c>
    </row>
    <row r="44" spans="1:11" ht="13.5">
      <c r="A44" s="22" t="s">
        <v>47</v>
      </c>
      <c r="B44" s="6">
        <v>0</v>
      </c>
      <c r="C44" s="6">
        <v>124118</v>
      </c>
      <c r="D44" s="23">
        <v>8286</v>
      </c>
      <c r="E44" s="24">
        <v>-132404</v>
      </c>
      <c r="F44" s="6">
        <v>-132404</v>
      </c>
      <c r="G44" s="25">
        <v>-132404</v>
      </c>
      <c r="H44" s="26">
        <v>-212</v>
      </c>
      <c r="I44" s="24">
        <v>0</v>
      </c>
      <c r="J44" s="6">
        <v>0</v>
      </c>
      <c r="K44" s="25">
        <v>0</v>
      </c>
    </row>
    <row r="45" spans="1:11" ht="13.5">
      <c r="A45" s="33" t="s">
        <v>48</v>
      </c>
      <c r="B45" s="7">
        <v>806935</v>
      </c>
      <c r="C45" s="7">
        <v>124118</v>
      </c>
      <c r="D45" s="69">
        <v>96658</v>
      </c>
      <c r="E45" s="70">
        <v>38305596</v>
      </c>
      <c r="F45" s="7">
        <v>38305596</v>
      </c>
      <c r="G45" s="71">
        <v>38305596</v>
      </c>
      <c r="H45" s="72">
        <v>405912</v>
      </c>
      <c r="I45" s="70">
        <v>0</v>
      </c>
      <c r="J45" s="7">
        <v>0</v>
      </c>
      <c r="K45" s="71">
        <v>0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64" t="s">
        <v>49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3.5">
      <c r="A48" s="22" t="s">
        <v>50</v>
      </c>
      <c r="B48" s="6">
        <v>806935</v>
      </c>
      <c r="C48" s="6">
        <v>1512773</v>
      </c>
      <c r="D48" s="23">
        <v>5267909</v>
      </c>
      <c r="E48" s="24">
        <v>21610858</v>
      </c>
      <c r="F48" s="6">
        <v>21610858</v>
      </c>
      <c r="G48" s="25">
        <v>21610858</v>
      </c>
      <c r="H48" s="26">
        <v>65492623</v>
      </c>
      <c r="I48" s="24">
        <v>0</v>
      </c>
      <c r="J48" s="6">
        <v>0</v>
      </c>
      <c r="K48" s="25">
        <v>0</v>
      </c>
    </row>
    <row r="49" spans="1:11" ht="13.5">
      <c r="A49" s="22" t="s">
        <v>51</v>
      </c>
      <c r="B49" s="6">
        <f>+B75</f>
        <v>16831799.64712833</v>
      </c>
      <c r="C49" s="6">
        <f aca="true" t="shared" si="6" ref="C49:K49">+C75</f>
        <v>23458070</v>
      </c>
      <c r="D49" s="23">
        <f t="shared" si="6"/>
        <v>27414734</v>
      </c>
      <c r="E49" s="24">
        <f t="shared" si="6"/>
        <v>18800000</v>
      </c>
      <c r="F49" s="6">
        <f t="shared" si="6"/>
        <v>371382056</v>
      </c>
      <c r="G49" s="25">
        <f t="shared" si="6"/>
        <v>371382056</v>
      </c>
      <c r="H49" s="26">
        <f t="shared" si="6"/>
        <v>-18251446</v>
      </c>
      <c r="I49" s="24">
        <f t="shared" si="6"/>
        <v>0</v>
      </c>
      <c r="J49" s="6">
        <f t="shared" si="6"/>
        <v>0</v>
      </c>
      <c r="K49" s="25">
        <f t="shared" si="6"/>
        <v>0</v>
      </c>
    </row>
    <row r="50" spans="1:11" ht="13.5">
      <c r="A50" s="33" t="s">
        <v>52</v>
      </c>
      <c r="B50" s="7">
        <f>+B48-B49</f>
        <v>-16024864.647128329</v>
      </c>
      <c r="C50" s="7">
        <f aca="true" t="shared" si="7" ref="C50:K50">+C48-C49</f>
        <v>-21945297</v>
      </c>
      <c r="D50" s="69">
        <f t="shared" si="7"/>
        <v>-22146825</v>
      </c>
      <c r="E50" s="70">
        <f t="shared" si="7"/>
        <v>2810858</v>
      </c>
      <c r="F50" s="7">
        <f t="shared" si="7"/>
        <v>-349771198</v>
      </c>
      <c r="G50" s="71">
        <f t="shared" si="7"/>
        <v>-349771198</v>
      </c>
      <c r="H50" s="72">
        <f t="shared" si="7"/>
        <v>83744069</v>
      </c>
      <c r="I50" s="70">
        <f t="shared" si="7"/>
        <v>0</v>
      </c>
      <c r="J50" s="7">
        <f t="shared" si="7"/>
        <v>0</v>
      </c>
      <c r="K50" s="71">
        <f t="shared" si="7"/>
        <v>0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3.5">
      <c r="A52" s="64" t="s">
        <v>53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54</v>
      </c>
      <c r="B53" s="6">
        <v>350754212</v>
      </c>
      <c r="C53" s="6">
        <v>296863420</v>
      </c>
      <c r="D53" s="23">
        <v>299038554</v>
      </c>
      <c r="E53" s="24">
        <v>395224209</v>
      </c>
      <c r="F53" s="6">
        <v>391024209</v>
      </c>
      <c r="G53" s="25">
        <v>391024209</v>
      </c>
      <c r="H53" s="26">
        <v>-17706502</v>
      </c>
      <c r="I53" s="24">
        <v>6300000</v>
      </c>
      <c r="J53" s="6">
        <v>4722569</v>
      </c>
      <c r="K53" s="25">
        <v>4279079</v>
      </c>
    </row>
    <row r="54" spans="1:11" ht="13.5">
      <c r="A54" s="22" t="s">
        <v>55</v>
      </c>
      <c r="B54" s="6">
        <v>12164993</v>
      </c>
      <c r="C54" s="6">
        <v>0</v>
      </c>
      <c r="D54" s="23">
        <v>17396818</v>
      </c>
      <c r="E54" s="24">
        <v>14000000</v>
      </c>
      <c r="F54" s="6">
        <v>29570223</v>
      </c>
      <c r="G54" s="25">
        <v>29570223</v>
      </c>
      <c r="H54" s="26">
        <v>16116050</v>
      </c>
      <c r="I54" s="24">
        <v>17000000</v>
      </c>
      <c r="J54" s="6">
        <v>18000103</v>
      </c>
      <c r="K54" s="25">
        <v>19620112</v>
      </c>
    </row>
    <row r="55" spans="1:11" ht="13.5">
      <c r="A55" s="22" t="s">
        <v>56</v>
      </c>
      <c r="B55" s="6">
        <v>0</v>
      </c>
      <c r="C55" s="6">
        <v>273655481</v>
      </c>
      <c r="D55" s="23">
        <v>285452731</v>
      </c>
      <c r="E55" s="24">
        <v>1000000</v>
      </c>
      <c r="F55" s="6">
        <v>1300000</v>
      </c>
      <c r="G55" s="25">
        <v>1300000</v>
      </c>
      <c r="H55" s="26">
        <v>1666690</v>
      </c>
      <c r="I55" s="24">
        <v>0</v>
      </c>
      <c r="J55" s="6">
        <v>0</v>
      </c>
      <c r="K55" s="25">
        <v>0</v>
      </c>
    </row>
    <row r="56" spans="1:11" ht="13.5">
      <c r="A56" s="22" t="s">
        <v>57</v>
      </c>
      <c r="B56" s="6">
        <v>0</v>
      </c>
      <c r="C56" s="6">
        <v>3624669</v>
      </c>
      <c r="D56" s="23">
        <v>6541664</v>
      </c>
      <c r="E56" s="24">
        <v>8115000</v>
      </c>
      <c r="F56" s="6">
        <v>9703000</v>
      </c>
      <c r="G56" s="25">
        <v>9703000</v>
      </c>
      <c r="H56" s="26">
        <v>2386315</v>
      </c>
      <c r="I56" s="24">
        <v>14451778</v>
      </c>
      <c r="J56" s="6">
        <v>13745547</v>
      </c>
      <c r="K56" s="25">
        <v>17026399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3.5">
      <c r="A58" s="64" t="s">
        <v>58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3.5">
      <c r="A59" s="90" t="s">
        <v>59</v>
      </c>
      <c r="B59" s="6">
        <v>0</v>
      </c>
      <c r="C59" s="6">
        <v>0</v>
      </c>
      <c r="D59" s="23">
        <v>0</v>
      </c>
      <c r="E59" s="24">
        <v>0</v>
      </c>
      <c r="F59" s="6">
        <v>0</v>
      </c>
      <c r="G59" s="25">
        <v>0</v>
      </c>
      <c r="H59" s="26">
        <v>0</v>
      </c>
      <c r="I59" s="24">
        <v>2500000</v>
      </c>
      <c r="J59" s="6">
        <v>2500000</v>
      </c>
      <c r="K59" s="25">
        <v>2500000</v>
      </c>
    </row>
    <row r="60" spans="1:11" ht="13.5">
      <c r="A60" s="90" t="s">
        <v>60</v>
      </c>
      <c r="B60" s="6">
        <v>2941100</v>
      </c>
      <c r="C60" s="6">
        <v>2434939</v>
      </c>
      <c r="D60" s="23">
        <v>5677434</v>
      </c>
      <c r="E60" s="24">
        <v>7580000</v>
      </c>
      <c r="F60" s="6">
        <v>7580000</v>
      </c>
      <c r="G60" s="25">
        <v>7580000</v>
      </c>
      <c r="H60" s="26">
        <v>12880000</v>
      </c>
      <c r="I60" s="24">
        <v>12750000</v>
      </c>
      <c r="J60" s="6">
        <v>15750000</v>
      </c>
      <c r="K60" s="25">
        <v>18750000</v>
      </c>
    </row>
    <row r="61" spans="1:11" ht="13.5">
      <c r="A61" s="91" t="s">
        <v>61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3.5">
      <c r="A62" s="96" t="s">
        <v>62</v>
      </c>
      <c r="B62" s="97">
        <v>0</v>
      </c>
      <c r="C62" s="98">
        <v>0</v>
      </c>
      <c r="D62" s="99">
        <v>0</v>
      </c>
      <c r="E62" s="97">
        <v>0</v>
      </c>
      <c r="F62" s="98">
        <v>0</v>
      </c>
      <c r="G62" s="99">
        <v>0</v>
      </c>
      <c r="H62" s="100">
        <v>0</v>
      </c>
      <c r="I62" s="97">
        <v>0</v>
      </c>
      <c r="J62" s="98">
        <v>0</v>
      </c>
      <c r="K62" s="99">
        <v>0</v>
      </c>
    </row>
    <row r="63" spans="1:11" ht="13.5">
      <c r="A63" s="96" t="s">
        <v>63</v>
      </c>
      <c r="B63" s="97">
        <v>0</v>
      </c>
      <c r="C63" s="98">
        <v>0</v>
      </c>
      <c r="D63" s="99">
        <v>0</v>
      </c>
      <c r="E63" s="97">
        <v>0</v>
      </c>
      <c r="F63" s="98">
        <v>0</v>
      </c>
      <c r="G63" s="99">
        <v>0</v>
      </c>
      <c r="H63" s="100">
        <v>0</v>
      </c>
      <c r="I63" s="97">
        <v>0</v>
      </c>
      <c r="J63" s="98">
        <v>0</v>
      </c>
      <c r="K63" s="99">
        <v>0</v>
      </c>
    </row>
    <row r="64" spans="1:11" ht="13.5">
      <c r="A64" s="96" t="s">
        <v>64</v>
      </c>
      <c r="B64" s="97">
        <v>0</v>
      </c>
      <c r="C64" s="98">
        <v>0</v>
      </c>
      <c r="D64" s="99">
        <v>0</v>
      </c>
      <c r="E64" s="97">
        <v>0</v>
      </c>
      <c r="F64" s="98">
        <v>0</v>
      </c>
      <c r="G64" s="99">
        <v>0</v>
      </c>
      <c r="H64" s="100">
        <v>0</v>
      </c>
      <c r="I64" s="97">
        <v>0</v>
      </c>
      <c r="J64" s="98">
        <v>0</v>
      </c>
      <c r="K64" s="99">
        <v>0</v>
      </c>
    </row>
    <row r="65" spans="1:11" ht="13.5">
      <c r="A65" s="96" t="s">
        <v>65</v>
      </c>
      <c r="B65" s="97">
        <v>0</v>
      </c>
      <c r="C65" s="98">
        <v>0</v>
      </c>
      <c r="D65" s="99">
        <v>0</v>
      </c>
      <c r="E65" s="97">
        <v>0</v>
      </c>
      <c r="F65" s="98">
        <v>0</v>
      </c>
      <c r="G65" s="99">
        <v>0</v>
      </c>
      <c r="H65" s="100">
        <v>0</v>
      </c>
      <c r="I65" s="97">
        <v>0</v>
      </c>
      <c r="J65" s="98">
        <v>0</v>
      </c>
      <c r="K65" s="99">
        <v>0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3.5">
      <c r="A67" s="105"/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3.5">
      <c r="A68" s="107"/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3.5">
      <c r="A69" s="108"/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3.5" hidden="1">
      <c r="A70" s="4" t="s">
        <v>134</v>
      </c>
      <c r="B70" s="5">
        <f>IF(ISERROR(B71/B72),0,(B71/B72))</f>
        <v>0.938515995714197</v>
      </c>
      <c r="C70" s="5">
        <f aca="true" t="shared" si="8" ref="C70:K70">IF(ISERROR(C71/C72),0,(C71/C72))</f>
        <v>0</v>
      </c>
      <c r="D70" s="5">
        <f t="shared" si="8"/>
        <v>0</v>
      </c>
      <c r="E70" s="5">
        <f t="shared" si="8"/>
        <v>0</v>
      </c>
      <c r="F70" s="5">
        <f t="shared" si="8"/>
        <v>0</v>
      </c>
      <c r="G70" s="5">
        <f t="shared" si="8"/>
        <v>0</v>
      </c>
      <c r="H70" s="5">
        <f t="shared" si="8"/>
        <v>0</v>
      </c>
      <c r="I70" s="5">
        <f t="shared" si="8"/>
        <v>0</v>
      </c>
      <c r="J70" s="5">
        <f t="shared" si="8"/>
        <v>0</v>
      </c>
      <c r="K70" s="5">
        <f t="shared" si="8"/>
        <v>0</v>
      </c>
    </row>
    <row r="71" spans="1:11" ht="12.75" hidden="1">
      <c r="A71" s="2" t="s">
        <v>135</v>
      </c>
      <c r="B71" s="2">
        <f>+B83</f>
        <v>27650486</v>
      </c>
      <c r="C71" s="2">
        <f aca="true" t="shared" si="9" ref="C71:K71">+C83</f>
        <v>0</v>
      </c>
      <c r="D71" s="2">
        <f t="shared" si="9"/>
        <v>0</v>
      </c>
      <c r="E71" s="2">
        <f t="shared" si="9"/>
        <v>0</v>
      </c>
      <c r="F71" s="2">
        <f t="shared" si="9"/>
        <v>0</v>
      </c>
      <c r="G71" s="2">
        <f t="shared" si="9"/>
        <v>0</v>
      </c>
      <c r="H71" s="2">
        <f t="shared" si="9"/>
        <v>0</v>
      </c>
      <c r="I71" s="2">
        <f t="shared" si="9"/>
        <v>0</v>
      </c>
      <c r="J71" s="2">
        <f t="shared" si="9"/>
        <v>0</v>
      </c>
      <c r="K71" s="2">
        <f t="shared" si="9"/>
        <v>0</v>
      </c>
    </row>
    <row r="72" spans="1:11" ht="12.75" hidden="1">
      <c r="A72" s="2" t="s">
        <v>136</v>
      </c>
      <c r="B72" s="2">
        <f>+B77</f>
        <v>29461923</v>
      </c>
      <c r="C72" s="2">
        <f aca="true" t="shared" si="10" ref="C72:K72">+C77</f>
        <v>31587868</v>
      </c>
      <c r="D72" s="2">
        <f t="shared" si="10"/>
        <v>127315391</v>
      </c>
      <c r="E72" s="2">
        <f t="shared" si="10"/>
        <v>47026000</v>
      </c>
      <c r="F72" s="2">
        <f t="shared" si="10"/>
        <v>59966000</v>
      </c>
      <c r="G72" s="2">
        <f t="shared" si="10"/>
        <v>59966000</v>
      </c>
      <c r="H72" s="2">
        <f t="shared" si="10"/>
        <v>125203827</v>
      </c>
      <c r="I72" s="2">
        <f t="shared" si="10"/>
        <v>72642000</v>
      </c>
      <c r="J72" s="2">
        <f t="shared" si="10"/>
        <v>76247366</v>
      </c>
      <c r="K72" s="2">
        <f t="shared" si="10"/>
        <v>80297713</v>
      </c>
    </row>
    <row r="73" spans="1:11" ht="12.75" hidden="1">
      <c r="A73" s="2" t="s">
        <v>137</v>
      </c>
      <c r="B73" s="2">
        <f>+B74</f>
        <v>2154705.5</v>
      </c>
      <c r="C73" s="2">
        <f aca="true" t="shared" si="11" ref="C73:K73">+(C78+C80+C81+C82)-(B78+B80+B81+B82)</f>
        <v>559920</v>
      </c>
      <c r="D73" s="2">
        <f t="shared" si="11"/>
        <v>4492858</v>
      </c>
      <c r="E73" s="2">
        <f t="shared" si="11"/>
        <v>-1142917</v>
      </c>
      <c r="F73" s="2">
        <f>+(F78+F80+F81+F82)-(D78+D80+D81+D82)</f>
        <v>-1142917</v>
      </c>
      <c r="G73" s="2">
        <f>+(G78+G80+G81+G82)-(D78+D80+D81+D82)</f>
        <v>-1142917</v>
      </c>
      <c r="H73" s="2">
        <f>+(H78+H80+H81+H82)-(D78+D80+D81+D82)</f>
        <v>-23398685</v>
      </c>
      <c r="I73" s="2">
        <f>+(I78+I80+I81+I82)-(E78+E80+E81+E82)</f>
        <v>-16433145</v>
      </c>
      <c r="J73" s="2">
        <f t="shared" si="11"/>
        <v>0</v>
      </c>
      <c r="K73" s="2">
        <f t="shared" si="11"/>
        <v>0</v>
      </c>
    </row>
    <row r="74" spans="1:11" ht="12.75" hidden="1">
      <c r="A74" s="2" t="s">
        <v>138</v>
      </c>
      <c r="B74" s="2">
        <f>+TREND(C74:E74)</f>
        <v>2154705.5</v>
      </c>
      <c r="C74" s="2">
        <f>+C73</f>
        <v>559920</v>
      </c>
      <c r="D74" s="2">
        <f aca="true" t="shared" si="12" ref="D74:K74">+D73</f>
        <v>4492858</v>
      </c>
      <c r="E74" s="2">
        <f t="shared" si="12"/>
        <v>-1142917</v>
      </c>
      <c r="F74" s="2">
        <f t="shared" si="12"/>
        <v>-1142917</v>
      </c>
      <c r="G74" s="2">
        <f t="shared" si="12"/>
        <v>-1142917</v>
      </c>
      <c r="H74" s="2">
        <f t="shared" si="12"/>
        <v>-23398685</v>
      </c>
      <c r="I74" s="2">
        <f t="shared" si="12"/>
        <v>-16433145</v>
      </c>
      <c r="J74" s="2">
        <f t="shared" si="12"/>
        <v>0</v>
      </c>
      <c r="K74" s="2">
        <f t="shared" si="12"/>
        <v>0</v>
      </c>
    </row>
    <row r="75" spans="1:11" ht="12.75" hidden="1">
      <c r="A75" s="2" t="s">
        <v>139</v>
      </c>
      <c r="B75" s="2">
        <f>+B84-(((B80+B81+B78)*B70)-B79)</f>
        <v>16831799.64712833</v>
      </c>
      <c r="C75" s="2">
        <f aca="true" t="shared" si="13" ref="C75:K75">+C84-(((C80+C81+C78)*C70)-C79)</f>
        <v>23458070</v>
      </c>
      <c r="D75" s="2">
        <f t="shared" si="13"/>
        <v>27414734</v>
      </c>
      <c r="E75" s="2">
        <f t="shared" si="13"/>
        <v>18800000</v>
      </c>
      <c r="F75" s="2">
        <f t="shared" si="13"/>
        <v>371382056</v>
      </c>
      <c r="G75" s="2">
        <f t="shared" si="13"/>
        <v>371382056</v>
      </c>
      <c r="H75" s="2">
        <f t="shared" si="13"/>
        <v>-18251446</v>
      </c>
      <c r="I75" s="2">
        <f t="shared" si="13"/>
        <v>0</v>
      </c>
      <c r="J75" s="2">
        <f t="shared" si="13"/>
        <v>0</v>
      </c>
      <c r="K75" s="2">
        <f t="shared" si="13"/>
        <v>0</v>
      </c>
    </row>
    <row r="76" spans="1:11" ht="12.75" hidden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2.75" hidden="1">
      <c r="A77" s="1" t="s">
        <v>66</v>
      </c>
      <c r="B77" s="3">
        <v>29461923</v>
      </c>
      <c r="C77" s="3">
        <v>31587868</v>
      </c>
      <c r="D77" s="3">
        <v>127315391</v>
      </c>
      <c r="E77" s="3">
        <v>47026000</v>
      </c>
      <c r="F77" s="3">
        <v>59966000</v>
      </c>
      <c r="G77" s="3">
        <v>59966000</v>
      </c>
      <c r="H77" s="3">
        <v>125203827</v>
      </c>
      <c r="I77" s="3">
        <v>72642000</v>
      </c>
      <c r="J77" s="3">
        <v>76247366</v>
      </c>
      <c r="K77" s="3">
        <v>80297713</v>
      </c>
    </row>
    <row r="78" spans="1:11" ht="12.75" hidden="1">
      <c r="A78" s="1" t="s">
        <v>67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2.75" hidden="1">
      <c r="A79" s="1" t="s">
        <v>68</v>
      </c>
      <c r="B79" s="3">
        <v>28585102</v>
      </c>
      <c r="C79" s="3">
        <v>23458070</v>
      </c>
      <c r="D79" s="3">
        <v>33314734</v>
      </c>
      <c r="E79" s="3">
        <v>18800000</v>
      </c>
      <c r="F79" s="3">
        <v>371382056</v>
      </c>
      <c r="G79" s="3">
        <v>371382056</v>
      </c>
      <c r="H79" s="3">
        <v>-18251446</v>
      </c>
      <c r="I79" s="3">
        <v>0</v>
      </c>
      <c r="J79" s="3">
        <v>0</v>
      </c>
      <c r="K79" s="3">
        <v>0</v>
      </c>
    </row>
    <row r="80" spans="1:11" ht="12.75" hidden="1">
      <c r="A80" s="1" t="s">
        <v>69</v>
      </c>
      <c r="B80" s="3">
        <v>9197825</v>
      </c>
      <c r="C80" s="3">
        <v>11554324</v>
      </c>
      <c r="D80" s="3">
        <v>15508151</v>
      </c>
      <c r="E80" s="3">
        <v>16433145</v>
      </c>
      <c r="F80" s="3">
        <v>16433145</v>
      </c>
      <c r="G80" s="3">
        <v>16433145</v>
      </c>
      <c r="H80" s="3">
        <v>-9330283</v>
      </c>
      <c r="I80" s="3">
        <v>0</v>
      </c>
      <c r="J80" s="3">
        <v>0</v>
      </c>
      <c r="K80" s="3">
        <v>0</v>
      </c>
    </row>
    <row r="81" spans="1:11" ht="12.75" hidden="1">
      <c r="A81" s="1" t="s">
        <v>70</v>
      </c>
      <c r="B81" s="3">
        <v>3325459</v>
      </c>
      <c r="C81" s="3">
        <v>3090167</v>
      </c>
      <c r="D81" s="3">
        <v>3629198</v>
      </c>
      <c r="E81" s="3">
        <v>0</v>
      </c>
      <c r="F81" s="3">
        <v>0</v>
      </c>
      <c r="G81" s="3">
        <v>0</v>
      </c>
      <c r="H81" s="3">
        <v>3507660</v>
      </c>
      <c r="I81" s="3">
        <v>0</v>
      </c>
      <c r="J81" s="3">
        <v>0</v>
      </c>
      <c r="K81" s="3">
        <v>0</v>
      </c>
    </row>
    <row r="82" spans="1:11" ht="12.75" hidden="1">
      <c r="A82" s="1" t="s">
        <v>71</v>
      </c>
      <c r="B82" s="3">
        <v>0</v>
      </c>
      <c r="C82" s="3">
        <v>-1561287</v>
      </c>
      <c r="D82" s="3">
        <v>-1561287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2.75" hidden="1">
      <c r="A83" s="1" t="s">
        <v>72</v>
      </c>
      <c r="B83" s="3">
        <v>27650486</v>
      </c>
      <c r="C83" s="3">
        <v>0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3">
        <v>0</v>
      </c>
      <c r="J83" s="3">
        <v>0</v>
      </c>
      <c r="K83" s="3">
        <v>0</v>
      </c>
    </row>
    <row r="84" spans="1:11" ht="12.75" hidden="1">
      <c r="A84" s="1" t="s">
        <v>73</v>
      </c>
      <c r="B84" s="3">
        <v>0</v>
      </c>
      <c r="C84" s="3">
        <v>0</v>
      </c>
      <c r="D84" s="3">
        <v>-5900000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</row>
    <row r="85" spans="1:11" ht="12.75" hidden="1">
      <c r="A85" s="1" t="s">
        <v>74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" customHeight="1">
      <c r="A1" s="109" t="s">
        <v>117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9</v>
      </c>
      <c r="D3" s="15" t="s">
        <v>9</v>
      </c>
      <c r="E3" s="13" t="s">
        <v>10</v>
      </c>
      <c r="F3" s="14" t="s">
        <v>11</v>
      </c>
      <c r="G3" s="15" t="s">
        <v>12</v>
      </c>
      <c r="H3" s="16" t="s">
        <v>13</v>
      </c>
      <c r="I3" s="13" t="s">
        <v>14</v>
      </c>
      <c r="J3" s="14" t="s">
        <v>15</v>
      </c>
      <c r="K3" s="15" t="s">
        <v>16</v>
      </c>
    </row>
    <row r="4" spans="1:11" ht="13.5">
      <c r="A4" s="17" t="s">
        <v>17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18</v>
      </c>
      <c r="B5" s="6">
        <v>0</v>
      </c>
      <c r="C5" s="6">
        <v>0</v>
      </c>
      <c r="D5" s="23">
        <v>0</v>
      </c>
      <c r="E5" s="24">
        <v>0</v>
      </c>
      <c r="F5" s="6">
        <v>0</v>
      </c>
      <c r="G5" s="25">
        <v>0</v>
      </c>
      <c r="H5" s="26">
        <v>0</v>
      </c>
      <c r="I5" s="24">
        <v>0</v>
      </c>
      <c r="J5" s="6">
        <v>0</v>
      </c>
      <c r="K5" s="25">
        <v>0</v>
      </c>
    </row>
    <row r="6" spans="1:11" ht="13.5">
      <c r="A6" s="22" t="s">
        <v>19</v>
      </c>
      <c r="B6" s="6">
        <v>64614926</v>
      </c>
      <c r="C6" s="6">
        <v>77337466</v>
      </c>
      <c r="D6" s="23">
        <v>86912665</v>
      </c>
      <c r="E6" s="24">
        <v>92472273</v>
      </c>
      <c r="F6" s="6">
        <v>92872273</v>
      </c>
      <c r="G6" s="25">
        <v>92872273</v>
      </c>
      <c r="H6" s="26">
        <v>87114476</v>
      </c>
      <c r="I6" s="24">
        <v>103119276</v>
      </c>
      <c r="J6" s="6">
        <v>112830627</v>
      </c>
      <c r="K6" s="25">
        <v>123829500</v>
      </c>
    </row>
    <row r="7" spans="1:11" ht="13.5">
      <c r="A7" s="22" t="s">
        <v>20</v>
      </c>
      <c r="B7" s="6">
        <v>45649115</v>
      </c>
      <c r="C7" s="6">
        <v>44448560</v>
      </c>
      <c r="D7" s="23">
        <v>39258357</v>
      </c>
      <c r="E7" s="24">
        <v>32145252</v>
      </c>
      <c r="F7" s="6">
        <v>38821294</v>
      </c>
      <c r="G7" s="25">
        <v>38821294</v>
      </c>
      <c r="H7" s="26">
        <v>40071516</v>
      </c>
      <c r="I7" s="24">
        <v>32909009</v>
      </c>
      <c r="J7" s="6">
        <v>34883549</v>
      </c>
      <c r="K7" s="25">
        <v>36976563</v>
      </c>
    </row>
    <row r="8" spans="1:11" ht="13.5">
      <c r="A8" s="22" t="s">
        <v>21</v>
      </c>
      <c r="B8" s="6">
        <v>467499844</v>
      </c>
      <c r="C8" s="6">
        <v>537476799</v>
      </c>
      <c r="D8" s="23">
        <v>574400729</v>
      </c>
      <c r="E8" s="24">
        <v>532948245</v>
      </c>
      <c r="F8" s="6">
        <v>582643741</v>
      </c>
      <c r="G8" s="25">
        <v>582643741</v>
      </c>
      <c r="H8" s="26">
        <v>530435552</v>
      </c>
      <c r="I8" s="24">
        <v>591779678</v>
      </c>
      <c r="J8" s="6">
        <v>631068000</v>
      </c>
      <c r="K8" s="25">
        <v>682981000</v>
      </c>
    </row>
    <row r="9" spans="1:11" ht="13.5">
      <c r="A9" s="22" t="s">
        <v>22</v>
      </c>
      <c r="B9" s="6">
        <v>12373905</v>
      </c>
      <c r="C9" s="6">
        <v>42302622</v>
      </c>
      <c r="D9" s="23">
        <v>24988098</v>
      </c>
      <c r="E9" s="24">
        <v>29529867</v>
      </c>
      <c r="F9" s="6">
        <v>3222690</v>
      </c>
      <c r="G9" s="25">
        <v>3222690</v>
      </c>
      <c r="H9" s="26">
        <v>4116279</v>
      </c>
      <c r="I9" s="24">
        <v>4617948</v>
      </c>
      <c r="J9" s="6">
        <v>1899923</v>
      </c>
      <c r="K9" s="25">
        <v>2014117</v>
      </c>
    </row>
    <row r="10" spans="1:11" ht="25.5">
      <c r="A10" s="27" t="s">
        <v>129</v>
      </c>
      <c r="B10" s="28">
        <f>SUM(B5:B9)</f>
        <v>590137790</v>
      </c>
      <c r="C10" s="29">
        <f aca="true" t="shared" si="0" ref="C10:K10">SUM(C5:C9)</f>
        <v>701565447</v>
      </c>
      <c r="D10" s="30">
        <f t="shared" si="0"/>
        <v>725559849</v>
      </c>
      <c r="E10" s="28">
        <f t="shared" si="0"/>
        <v>687095637</v>
      </c>
      <c r="F10" s="29">
        <f t="shared" si="0"/>
        <v>717559998</v>
      </c>
      <c r="G10" s="31">
        <f t="shared" si="0"/>
        <v>717559998</v>
      </c>
      <c r="H10" s="32">
        <f t="shared" si="0"/>
        <v>661737823</v>
      </c>
      <c r="I10" s="28">
        <f t="shared" si="0"/>
        <v>732425911</v>
      </c>
      <c r="J10" s="29">
        <f t="shared" si="0"/>
        <v>780682099</v>
      </c>
      <c r="K10" s="31">
        <f t="shared" si="0"/>
        <v>845801180</v>
      </c>
    </row>
    <row r="11" spans="1:11" ht="13.5">
      <c r="A11" s="22" t="s">
        <v>23</v>
      </c>
      <c r="B11" s="6">
        <v>173189349</v>
      </c>
      <c r="C11" s="6">
        <v>195947911</v>
      </c>
      <c r="D11" s="23">
        <v>229027614</v>
      </c>
      <c r="E11" s="24">
        <v>239552108</v>
      </c>
      <c r="F11" s="6">
        <v>233329638</v>
      </c>
      <c r="G11" s="25">
        <v>233329638</v>
      </c>
      <c r="H11" s="26">
        <v>234833260</v>
      </c>
      <c r="I11" s="24">
        <v>280420765</v>
      </c>
      <c r="J11" s="6">
        <v>291890178</v>
      </c>
      <c r="K11" s="25">
        <v>309447044</v>
      </c>
    </row>
    <row r="12" spans="1:11" ht="13.5">
      <c r="A12" s="22" t="s">
        <v>24</v>
      </c>
      <c r="B12" s="6">
        <v>9985553</v>
      </c>
      <c r="C12" s="6">
        <v>11778095</v>
      </c>
      <c r="D12" s="23">
        <v>11679483</v>
      </c>
      <c r="E12" s="24">
        <v>13696734</v>
      </c>
      <c r="F12" s="6">
        <v>13242367</v>
      </c>
      <c r="G12" s="25">
        <v>13242367</v>
      </c>
      <c r="H12" s="26">
        <v>12962831</v>
      </c>
      <c r="I12" s="24">
        <v>14436372</v>
      </c>
      <c r="J12" s="6">
        <v>15215953</v>
      </c>
      <c r="K12" s="25">
        <v>16128911</v>
      </c>
    </row>
    <row r="13" spans="1:11" ht="13.5">
      <c r="A13" s="22" t="s">
        <v>130</v>
      </c>
      <c r="B13" s="6">
        <v>60944337</v>
      </c>
      <c r="C13" s="6">
        <v>69920038</v>
      </c>
      <c r="D13" s="23">
        <v>74750878</v>
      </c>
      <c r="E13" s="24">
        <v>102408715</v>
      </c>
      <c r="F13" s="6">
        <v>101758715</v>
      </c>
      <c r="G13" s="25">
        <v>101758715</v>
      </c>
      <c r="H13" s="26">
        <v>72292313</v>
      </c>
      <c r="I13" s="24">
        <v>89656068</v>
      </c>
      <c r="J13" s="6">
        <v>97466388</v>
      </c>
      <c r="K13" s="25">
        <v>105187074</v>
      </c>
    </row>
    <row r="14" spans="1:11" ht="13.5">
      <c r="A14" s="22" t="s">
        <v>25</v>
      </c>
      <c r="B14" s="6">
        <v>9125435</v>
      </c>
      <c r="C14" s="6">
        <v>6432319</v>
      </c>
      <c r="D14" s="23">
        <v>5322141</v>
      </c>
      <c r="E14" s="24">
        <v>4580963</v>
      </c>
      <c r="F14" s="6">
        <v>4581489</v>
      </c>
      <c r="G14" s="25">
        <v>4581489</v>
      </c>
      <c r="H14" s="26">
        <v>4581488</v>
      </c>
      <c r="I14" s="24">
        <v>3721615</v>
      </c>
      <c r="J14" s="6">
        <v>6917405</v>
      </c>
      <c r="K14" s="25">
        <v>5782016</v>
      </c>
    </row>
    <row r="15" spans="1:11" ht="13.5">
      <c r="A15" s="22" t="s">
        <v>26</v>
      </c>
      <c r="B15" s="6">
        <v>33777850</v>
      </c>
      <c r="C15" s="6">
        <v>79789419</v>
      </c>
      <c r="D15" s="23">
        <v>67105987</v>
      </c>
      <c r="E15" s="24">
        <v>69687677</v>
      </c>
      <c r="F15" s="6">
        <v>83791307</v>
      </c>
      <c r="G15" s="25">
        <v>83791307</v>
      </c>
      <c r="H15" s="26">
        <v>90860244</v>
      </c>
      <c r="I15" s="24">
        <v>108076396</v>
      </c>
      <c r="J15" s="6">
        <v>113301192</v>
      </c>
      <c r="K15" s="25">
        <v>131921869</v>
      </c>
    </row>
    <row r="16" spans="1:11" ht="13.5">
      <c r="A16" s="22" t="s">
        <v>21</v>
      </c>
      <c r="B16" s="6">
        <v>12631525</v>
      </c>
      <c r="C16" s="6">
        <v>11514719</v>
      </c>
      <c r="D16" s="23">
        <v>19355000</v>
      </c>
      <c r="E16" s="24">
        <v>5942500</v>
      </c>
      <c r="F16" s="6">
        <v>2081223</v>
      </c>
      <c r="G16" s="25">
        <v>2081223</v>
      </c>
      <c r="H16" s="26">
        <v>2000000</v>
      </c>
      <c r="I16" s="24">
        <v>1025000</v>
      </c>
      <c r="J16" s="6">
        <v>2820000</v>
      </c>
      <c r="K16" s="25">
        <v>2961000</v>
      </c>
    </row>
    <row r="17" spans="1:11" ht="13.5">
      <c r="A17" s="22" t="s">
        <v>27</v>
      </c>
      <c r="B17" s="6">
        <v>390672193</v>
      </c>
      <c r="C17" s="6">
        <v>490706802</v>
      </c>
      <c r="D17" s="23">
        <v>483239259</v>
      </c>
      <c r="E17" s="24">
        <v>390346345</v>
      </c>
      <c r="F17" s="6">
        <v>445640319</v>
      </c>
      <c r="G17" s="25">
        <v>445640319</v>
      </c>
      <c r="H17" s="26">
        <v>454880991</v>
      </c>
      <c r="I17" s="24">
        <v>296461156</v>
      </c>
      <c r="J17" s="6">
        <v>340790732</v>
      </c>
      <c r="K17" s="25">
        <v>367391633</v>
      </c>
    </row>
    <row r="18" spans="1:11" ht="13.5">
      <c r="A18" s="33" t="s">
        <v>28</v>
      </c>
      <c r="B18" s="34">
        <f>SUM(B11:B17)</f>
        <v>690326242</v>
      </c>
      <c r="C18" s="35">
        <f aca="true" t="shared" si="1" ref="C18:K18">SUM(C11:C17)</f>
        <v>866089303</v>
      </c>
      <c r="D18" s="36">
        <f t="shared" si="1"/>
        <v>890480362</v>
      </c>
      <c r="E18" s="34">
        <f t="shared" si="1"/>
        <v>826215042</v>
      </c>
      <c r="F18" s="35">
        <f t="shared" si="1"/>
        <v>884425058</v>
      </c>
      <c r="G18" s="37">
        <f t="shared" si="1"/>
        <v>884425058</v>
      </c>
      <c r="H18" s="38">
        <f t="shared" si="1"/>
        <v>872411127</v>
      </c>
      <c r="I18" s="34">
        <f t="shared" si="1"/>
        <v>793797372</v>
      </c>
      <c r="J18" s="35">
        <f t="shared" si="1"/>
        <v>868401848</v>
      </c>
      <c r="K18" s="37">
        <f t="shared" si="1"/>
        <v>938819547</v>
      </c>
    </row>
    <row r="19" spans="1:11" ht="13.5">
      <c r="A19" s="33" t="s">
        <v>29</v>
      </c>
      <c r="B19" s="39">
        <f>+B10-B18</f>
        <v>-100188452</v>
      </c>
      <c r="C19" s="40">
        <f aca="true" t="shared" si="2" ref="C19:K19">+C10-C18</f>
        <v>-164523856</v>
      </c>
      <c r="D19" s="41">
        <f t="shared" si="2"/>
        <v>-164920513</v>
      </c>
      <c r="E19" s="39">
        <f t="shared" si="2"/>
        <v>-139119405</v>
      </c>
      <c r="F19" s="40">
        <f t="shared" si="2"/>
        <v>-166865060</v>
      </c>
      <c r="G19" s="42">
        <f t="shared" si="2"/>
        <v>-166865060</v>
      </c>
      <c r="H19" s="43">
        <f t="shared" si="2"/>
        <v>-210673304</v>
      </c>
      <c r="I19" s="39">
        <f t="shared" si="2"/>
        <v>-61371461</v>
      </c>
      <c r="J19" s="40">
        <f t="shared" si="2"/>
        <v>-87719749</v>
      </c>
      <c r="K19" s="42">
        <f t="shared" si="2"/>
        <v>-93018367</v>
      </c>
    </row>
    <row r="20" spans="1:11" ht="25.5">
      <c r="A20" s="44" t="s">
        <v>30</v>
      </c>
      <c r="B20" s="45">
        <v>398564359</v>
      </c>
      <c r="C20" s="46">
        <v>270695678</v>
      </c>
      <c r="D20" s="47">
        <v>214677360</v>
      </c>
      <c r="E20" s="45">
        <v>355784755</v>
      </c>
      <c r="F20" s="46">
        <v>401832866</v>
      </c>
      <c r="G20" s="48">
        <v>401832866</v>
      </c>
      <c r="H20" s="49">
        <v>303939225</v>
      </c>
      <c r="I20" s="45">
        <v>246981322</v>
      </c>
      <c r="J20" s="46">
        <v>292000000</v>
      </c>
      <c r="K20" s="48">
        <v>323706000</v>
      </c>
    </row>
    <row r="21" spans="1:11" ht="63.75">
      <c r="A21" s="50" t="s">
        <v>131</v>
      </c>
      <c r="B21" s="51">
        <v>0</v>
      </c>
      <c r="C21" s="52">
        <v>0</v>
      </c>
      <c r="D21" s="53">
        <v>0</v>
      </c>
      <c r="E21" s="51">
        <v>0</v>
      </c>
      <c r="F21" s="52">
        <v>0</v>
      </c>
      <c r="G21" s="54">
        <v>0</v>
      </c>
      <c r="H21" s="55">
        <v>0</v>
      </c>
      <c r="I21" s="51">
        <v>0</v>
      </c>
      <c r="J21" s="52">
        <v>0</v>
      </c>
      <c r="K21" s="54">
        <v>0</v>
      </c>
    </row>
    <row r="22" spans="1:11" ht="25.5">
      <c r="A22" s="56" t="s">
        <v>132</v>
      </c>
      <c r="B22" s="57">
        <f>SUM(B19:B21)</f>
        <v>298375907</v>
      </c>
      <c r="C22" s="58">
        <f aca="true" t="shared" si="3" ref="C22:K22">SUM(C19:C21)</f>
        <v>106171822</v>
      </c>
      <c r="D22" s="59">
        <f t="shared" si="3"/>
        <v>49756847</v>
      </c>
      <c r="E22" s="57">
        <f t="shared" si="3"/>
        <v>216665350</v>
      </c>
      <c r="F22" s="58">
        <f t="shared" si="3"/>
        <v>234967806</v>
      </c>
      <c r="G22" s="60">
        <f t="shared" si="3"/>
        <v>234967806</v>
      </c>
      <c r="H22" s="61">
        <f t="shared" si="3"/>
        <v>93265921</v>
      </c>
      <c r="I22" s="57">
        <f t="shared" si="3"/>
        <v>185609861</v>
      </c>
      <c r="J22" s="58">
        <f t="shared" si="3"/>
        <v>204280251</v>
      </c>
      <c r="K22" s="60">
        <f t="shared" si="3"/>
        <v>230687633</v>
      </c>
    </row>
    <row r="23" spans="1:11" ht="13.5">
      <c r="A23" s="50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62" t="s">
        <v>32</v>
      </c>
      <c r="B24" s="39">
        <f>SUM(B22:B23)</f>
        <v>298375907</v>
      </c>
      <c r="C24" s="40">
        <f aca="true" t="shared" si="4" ref="C24:K24">SUM(C22:C23)</f>
        <v>106171822</v>
      </c>
      <c r="D24" s="41">
        <f t="shared" si="4"/>
        <v>49756847</v>
      </c>
      <c r="E24" s="39">
        <f t="shared" si="4"/>
        <v>216665350</v>
      </c>
      <c r="F24" s="40">
        <f t="shared" si="4"/>
        <v>234967806</v>
      </c>
      <c r="G24" s="42">
        <f t="shared" si="4"/>
        <v>234967806</v>
      </c>
      <c r="H24" s="43">
        <f t="shared" si="4"/>
        <v>93265921</v>
      </c>
      <c r="I24" s="39">
        <f t="shared" si="4"/>
        <v>185609861</v>
      </c>
      <c r="J24" s="40">
        <f t="shared" si="4"/>
        <v>204280251</v>
      </c>
      <c r="K24" s="42">
        <f t="shared" si="4"/>
        <v>230687633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64" t="s">
        <v>133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3.5">
      <c r="A27" s="33" t="s">
        <v>33</v>
      </c>
      <c r="B27" s="7">
        <v>371298579</v>
      </c>
      <c r="C27" s="7">
        <v>187343006</v>
      </c>
      <c r="D27" s="69">
        <v>198402956</v>
      </c>
      <c r="E27" s="70">
        <v>370534755</v>
      </c>
      <c r="F27" s="7">
        <v>443509839</v>
      </c>
      <c r="G27" s="71">
        <v>443509839</v>
      </c>
      <c r="H27" s="72">
        <v>252779218</v>
      </c>
      <c r="I27" s="70">
        <v>296130376</v>
      </c>
      <c r="J27" s="7">
        <v>334727590</v>
      </c>
      <c r="K27" s="71">
        <v>325356000</v>
      </c>
    </row>
    <row r="28" spans="1:11" ht="13.5">
      <c r="A28" s="73" t="s">
        <v>34</v>
      </c>
      <c r="B28" s="6">
        <v>343075553</v>
      </c>
      <c r="C28" s="6">
        <v>171513159</v>
      </c>
      <c r="D28" s="23">
        <v>191279785</v>
      </c>
      <c r="E28" s="24">
        <v>355784755</v>
      </c>
      <c r="F28" s="6">
        <v>401832866</v>
      </c>
      <c r="G28" s="25">
        <v>401832866</v>
      </c>
      <c r="H28" s="26">
        <v>0</v>
      </c>
      <c r="I28" s="24">
        <v>246981322</v>
      </c>
      <c r="J28" s="6">
        <v>292000000</v>
      </c>
      <c r="K28" s="25">
        <v>323706000</v>
      </c>
    </row>
    <row r="29" spans="1:11" ht="13.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3.5">
      <c r="A30" s="22" t="s">
        <v>35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36</v>
      </c>
      <c r="B31" s="6">
        <v>28223026</v>
      </c>
      <c r="C31" s="6">
        <v>0</v>
      </c>
      <c r="D31" s="23">
        <v>7123171</v>
      </c>
      <c r="E31" s="24">
        <v>14750000</v>
      </c>
      <c r="F31" s="6">
        <v>41676973</v>
      </c>
      <c r="G31" s="25">
        <v>41676973</v>
      </c>
      <c r="H31" s="26">
        <v>0</v>
      </c>
      <c r="I31" s="24">
        <v>49149054</v>
      </c>
      <c r="J31" s="6">
        <v>42727590</v>
      </c>
      <c r="K31" s="25">
        <v>1650000</v>
      </c>
    </row>
    <row r="32" spans="1:11" ht="13.5">
      <c r="A32" s="33" t="s">
        <v>37</v>
      </c>
      <c r="B32" s="7">
        <f>SUM(B28:B31)</f>
        <v>371298579</v>
      </c>
      <c r="C32" s="7">
        <f aca="true" t="shared" si="5" ref="C32:K32">SUM(C28:C31)</f>
        <v>171513159</v>
      </c>
      <c r="D32" s="69">
        <f t="shared" si="5"/>
        <v>198402956</v>
      </c>
      <c r="E32" s="70">
        <f t="shared" si="5"/>
        <v>370534755</v>
      </c>
      <c r="F32" s="7">
        <f t="shared" si="5"/>
        <v>443509839</v>
      </c>
      <c r="G32" s="71">
        <f t="shared" si="5"/>
        <v>443509839</v>
      </c>
      <c r="H32" s="72">
        <f t="shared" si="5"/>
        <v>0</v>
      </c>
      <c r="I32" s="70">
        <f t="shared" si="5"/>
        <v>296130376</v>
      </c>
      <c r="J32" s="7">
        <f t="shared" si="5"/>
        <v>334727590</v>
      </c>
      <c r="K32" s="71">
        <f t="shared" si="5"/>
        <v>325356000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3.5">
      <c r="A34" s="64" t="s">
        <v>38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3.5">
      <c r="A35" s="22" t="s">
        <v>39</v>
      </c>
      <c r="B35" s="6">
        <v>621509424</v>
      </c>
      <c r="C35" s="6">
        <v>547812777</v>
      </c>
      <c r="D35" s="23">
        <v>582873923</v>
      </c>
      <c r="E35" s="24">
        <v>439712562</v>
      </c>
      <c r="F35" s="6">
        <v>437058281</v>
      </c>
      <c r="G35" s="25">
        <v>437058281</v>
      </c>
      <c r="H35" s="26">
        <v>622458491</v>
      </c>
      <c r="I35" s="24">
        <v>638580008</v>
      </c>
      <c r="J35" s="6">
        <v>603157750</v>
      </c>
      <c r="K35" s="25">
        <v>631301033</v>
      </c>
    </row>
    <row r="36" spans="1:11" ht="13.5">
      <c r="A36" s="22" t="s">
        <v>40</v>
      </c>
      <c r="B36" s="6">
        <v>2166361050</v>
      </c>
      <c r="C36" s="6">
        <v>2283244112</v>
      </c>
      <c r="D36" s="23">
        <v>2425613657</v>
      </c>
      <c r="E36" s="24">
        <v>2938031238</v>
      </c>
      <c r="F36" s="6">
        <v>2993273274</v>
      </c>
      <c r="G36" s="25">
        <v>2993273274</v>
      </c>
      <c r="H36" s="26">
        <v>2606037797</v>
      </c>
      <c r="I36" s="24">
        <v>2964530480</v>
      </c>
      <c r="J36" s="6">
        <v>3016978785</v>
      </c>
      <c r="K36" s="25">
        <v>2992341696</v>
      </c>
    </row>
    <row r="37" spans="1:11" ht="13.5">
      <c r="A37" s="22" t="s">
        <v>41</v>
      </c>
      <c r="B37" s="6">
        <v>269470409</v>
      </c>
      <c r="C37" s="6">
        <v>226659318</v>
      </c>
      <c r="D37" s="23">
        <v>331946964</v>
      </c>
      <c r="E37" s="24">
        <v>120919882</v>
      </c>
      <c r="F37" s="6">
        <v>115509174</v>
      </c>
      <c r="G37" s="25">
        <v>115509174</v>
      </c>
      <c r="H37" s="26">
        <v>460613730</v>
      </c>
      <c r="I37" s="24">
        <v>221144089</v>
      </c>
      <c r="J37" s="6">
        <v>304631395</v>
      </c>
      <c r="K37" s="25">
        <v>280141127</v>
      </c>
    </row>
    <row r="38" spans="1:11" ht="13.5">
      <c r="A38" s="22" t="s">
        <v>42</v>
      </c>
      <c r="B38" s="6">
        <v>144838514</v>
      </c>
      <c r="C38" s="6">
        <v>128901299</v>
      </c>
      <c r="D38" s="23">
        <v>131616151</v>
      </c>
      <c r="E38" s="24">
        <v>118451575</v>
      </c>
      <c r="F38" s="6">
        <v>118261065</v>
      </c>
      <c r="G38" s="25">
        <v>118261065</v>
      </c>
      <c r="H38" s="26">
        <v>129692025</v>
      </c>
      <c r="I38" s="24">
        <v>130853077</v>
      </c>
      <c r="J38" s="6">
        <v>125671325</v>
      </c>
      <c r="K38" s="25">
        <v>126473203</v>
      </c>
    </row>
    <row r="39" spans="1:11" ht="13.5">
      <c r="A39" s="22" t="s">
        <v>43</v>
      </c>
      <c r="B39" s="6">
        <v>2373561551</v>
      </c>
      <c r="C39" s="6">
        <v>2369324439</v>
      </c>
      <c r="D39" s="23">
        <v>2544924463</v>
      </c>
      <c r="E39" s="24">
        <v>3136940602</v>
      </c>
      <c r="F39" s="6">
        <v>3176827119</v>
      </c>
      <c r="G39" s="25">
        <v>3176827119</v>
      </c>
      <c r="H39" s="26">
        <v>2658153799</v>
      </c>
      <c r="I39" s="24">
        <v>3065503461</v>
      </c>
      <c r="J39" s="6">
        <v>2985553564</v>
      </c>
      <c r="K39" s="25">
        <v>2986340766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64" t="s">
        <v>44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3.5">
      <c r="A42" s="22" t="s">
        <v>45</v>
      </c>
      <c r="B42" s="6">
        <v>393946934</v>
      </c>
      <c r="C42" s="6">
        <v>0</v>
      </c>
      <c r="D42" s="23">
        <v>0</v>
      </c>
      <c r="E42" s="24">
        <v>0</v>
      </c>
      <c r="F42" s="6">
        <v>0</v>
      </c>
      <c r="G42" s="25">
        <v>0</v>
      </c>
      <c r="H42" s="26">
        <v>0</v>
      </c>
      <c r="I42" s="24">
        <v>3139065095</v>
      </c>
      <c r="J42" s="6">
        <v>2985996528</v>
      </c>
      <c r="K42" s="25">
        <v>2938791318</v>
      </c>
    </row>
    <row r="43" spans="1:11" ht="13.5">
      <c r="A43" s="22" t="s">
        <v>46</v>
      </c>
      <c r="B43" s="6">
        <v>-300157819</v>
      </c>
      <c r="C43" s="6">
        <v>0</v>
      </c>
      <c r="D43" s="23">
        <v>-116182</v>
      </c>
      <c r="E43" s="24">
        <v>-4698</v>
      </c>
      <c r="F43" s="6">
        <v>0</v>
      </c>
      <c r="G43" s="25">
        <v>0</v>
      </c>
      <c r="H43" s="26">
        <v>66064</v>
      </c>
      <c r="I43" s="24">
        <v>-592207985</v>
      </c>
      <c r="J43" s="6">
        <v>-669458631</v>
      </c>
      <c r="K43" s="25">
        <v>-650733635</v>
      </c>
    </row>
    <row r="44" spans="1:11" ht="13.5">
      <c r="A44" s="22" t="s">
        <v>47</v>
      </c>
      <c r="B44" s="6">
        <v>-12988988</v>
      </c>
      <c r="C44" s="6">
        <v>10011629</v>
      </c>
      <c r="D44" s="23">
        <v>46772</v>
      </c>
      <c r="E44" s="24">
        <v>1538173</v>
      </c>
      <c r="F44" s="6">
        <v>-859294</v>
      </c>
      <c r="G44" s="25">
        <v>-859294</v>
      </c>
      <c r="H44" s="26">
        <v>-17628915</v>
      </c>
      <c r="I44" s="24">
        <v>9724506</v>
      </c>
      <c r="J44" s="6">
        <v>-424348</v>
      </c>
      <c r="K44" s="25">
        <v>-2591502</v>
      </c>
    </row>
    <row r="45" spans="1:11" ht="13.5">
      <c r="A45" s="33" t="s">
        <v>48</v>
      </c>
      <c r="B45" s="7">
        <v>503357452</v>
      </c>
      <c r="C45" s="7">
        <v>487556613</v>
      </c>
      <c r="D45" s="69">
        <v>461421871</v>
      </c>
      <c r="E45" s="70">
        <v>385752023</v>
      </c>
      <c r="F45" s="7">
        <v>381520106</v>
      </c>
      <c r="G45" s="71">
        <v>381520106</v>
      </c>
      <c r="H45" s="72">
        <v>981258410</v>
      </c>
      <c r="I45" s="70">
        <v>3050570410</v>
      </c>
      <c r="J45" s="7">
        <v>2810102343</v>
      </c>
      <c r="K45" s="71">
        <v>2779454975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64" t="s">
        <v>49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3.5">
      <c r="A48" s="22" t="s">
        <v>50</v>
      </c>
      <c r="B48" s="6">
        <v>509560458</v>
      </c>
      <c r="C48" s="6">
        <v>461490449</v>
      </c>
      <c r="D48" s="23">
        <v>494384116</v>
      </c>
      <c r="E48" s="24">
        <v>401732548</v>
      </c>
      <c r="F48" s="6">
        <v>399893400</v>
      </c>
      <c r="G48" s="25">
        <v>399893400</v>
      </c>
      <c r="H48" s="26">
        <v>501420414</v>
      </c>
      <c r="I48" s="24">
        <v>555118054</v>
      </c>
      <c r="J48" s="6">
        <v>518847227</v>
      </c>
      <c r="K48" s="25">
        <v>545938734</v>
      </c>
    </row>
    <row r="49" spans="1:11" ht="13.5">
      <c r="A49" s="22" t="s">
        <v>51</v>
      </c>
      <c r="B49" s="6">
        <f>+B75</f>
        <v>159004042.7733996</v>
      </c>
      <c r="C49" s="6">
        <f aca="true" t="shared" si="6" ref="C49:K49">+C75</f>
        <v>301268012</v>
      </c>
      <c r="D49" s="23">
        <f t="shared" si="6"/>
        <v>414972400</v>
      </c>
      <c r="E49" s="24">
        <f t="shared" si="6"/>
        <v>522523247</v>
      </c>
      <c r="F49" s="6">
        <f t="shared" si="6"/>
        <v>516921029</v>
      </c>
      <c r="G49" s="25">
        <f t="shared" si="6"/>
        <v>516921029</v>
      </c>
      <c r="H49" s="26">
        <f t="shared" si="6"/>
        <v>539248648</v>
      </c>
      <c r="I49" s="24">
        <f t="shared" si="6"/>
        <v>-1527816497.5615807</v>
      </c>
      <c r="J49" s="6">
        <f t="shared" si="6"/>
        <v>-1135672239.5206823</v>
      </c>
      <c r="K49" s="25">
        <f t="shared" si="6"/>
        <v>-998444911.140801</v>
      </c>
    </row>
    <row r="50" spans="1:11" ht="13.5">
      <c r="A50" s="33" t="s">
        <v>52</v>
      </c>
      <c r="B50" s="7">
        <f>+B48-B49</f>
        <v>350556415.2266004</v>
      </c>
      <c r="C50" s="7">
        <f aca="true" t="shared" si="7" ref="C50:K50">+C48-C49</f>
        <v>160222437</v>
      </c>
      <c r="D50" s="69">
        <f t="shared" si="7"/>
        <v>79411716</v>
      </c>
      <c r="E50" s="70">
        <f t="shared" si="7"/>
        <v>-120790699</v>
      </c>
      <c r="F50" s="7">
        <f t="shared" si="7"/>
        <v>-117027629</v>
      </c>
      <c r="G50" s="71">
        <f t="shared" si="7"/>
        <v>-117027629</v>
      </c>
      <c r="H50" s="72">
        <f t="shared" si="7"/>
        <v>-37828234</v>
      </c>
      <c r="I50" s="70">
        <f t="shared" si="7"/>
        <v>2082934551.5615807</v>
      </c>
      <c r="J50" s="7">
        <f t="shared" si="7"/>
        <v>1654519466.5206823</v>
      </c>
      <c r="K50" s="71">
        <f t="shared" si="7"/>
        <v>1544383645.140801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3.5">
      <c r="A52" s="64" t="s">
        <v>53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54</v>
      </c>
      <c r="B53" s="6">
        <v>2159936886</v>
      </c>
      <c r="C53" s="6">
        <v>1507683915</v>
      </c>
      <c r="D53" s="23">
        <v>1530519756</v>
      </c>
      <c r="E53" s="24">
        <v>1971633138</v>
      </c>
      <c r="F53" s="6">
        <v>2026875174</v>
      </c>
      <c r="G53" s="25">
        <v>2026875174</v>
      </c>
      <c r="H53" s="26">
        <v>1711006657</v>
      </c>
      <c r="I53" s="24">
        <v>1780613271</v>
      </c>
      <c r="J53" s="6">
        <v>1788851911</v>
      </c>
      <c r="K53" s="25">
        <v>1772564777</v>
      </c>
    </row>
    <row r="54" spans="1:11" ht="13.5">
      <c r="A54" s="22" t="s">
        <v>55</v>
      </c>
      <c r="B54" s="6">
        <v>60944337</v>
      </c>
      <c r="C54" s="6">
        <v>0</v>
      </c>
      <c r="D54" s="23">
        <v>74750878</v>
      </c>
      <c r="E54" s="24">
        <v>102408715</v>
      </c>
      <c r="F54" s="6">
        <v>101758715</v>
      </c>
      <c r="G54" s="25">
        <v>101758715</v>
      </c>
      <c r="H54" s="26">
        <v>72292313</v>
      </c>
      <c r="I54" s="24">
        <v>89656068</v>
      </c>
      <c r="J54" s="6">
        <v>97466388</v>
      </c>
      <c r="K54" s="25">
        <v>105187074</v>
      </c>
    </row>
    <row r="55" spans="1:11" ht="13.5">
      <c r="A55" s="22" t="s">
        <v>56</v>
      </c>
      <c r="B55" s="6">
        <v>0</v>
      </c>
      <c r="C55" s="6">
        <v>11127575</v>
      </c>
      <c r="D55" s="23">
        <v>27380372</v>
      </c>
      <c r="E55" s="24">
        <v>64031658</v>
      </c>
      <c r="F55" s="6">
        <v>54512326</v>
      </c>
      <c r="G55" s="25">
        <v>54512326</v>
      </c>
      <c r="H55" s="26">
        <v>45571642</v>
      </c>
      <c r="I55" s="24">
        <v>26815510</v>
      </c>
      <c r="J55" s="6">
        <v>42550661</v>
      </c>
      <c r="K55" s="25">
        <v>41000000</v>
      </c>
    </row>
    <row r="56" spans="1:11" ht="13.5">
      <c r="A56" s="22" t="s">
        <v>57</v>
      </c>
      <c r="B56" s="6">
        <v>79123044</v>
      </c>
      <c r="C56" s="6">
        <v>158506508</v>
      </c>
      <c r="D56" s="23">
        <v>204643388</v>
      </c>
      <c r="E56" s="24">
        <v>140931972</v>
      </c>
      <c r="F56" s="6">
        <v>192378731</v>
      </c>
      <c r="G56" s="25">
        <v>192378731</v>
      </c>
      <c r="H56" s="26">
        <v>184311343</v>
      </c>
      <c r="I56" s="24">
        <v>144048622</v>
      </c>
      <c r="J56" s="6">
        <v>194113841</v>
      </c>
      <c r="K56" s="25">
        <v>205129925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3.5">
      <c r="A58" s="64" t="s">
        <v>58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3.5">
      <c r="A59" s="90" t="s">
        <v>59</v>
      </c>
      <c r="B59" s="6">
        <v>5470566</v>
      </c>
      <c r="C59" s="6">
        <v>3182219</v>
      </c>
      <c r="D59" s="23">
        <v>3325309</v>
      </c>
      <c r="E59" s="24">
        <v>2895089</v>
      </c>
      <c r="F59" s="6">
        <v>2895089</v>
      </c>
      <c r="G59" s="25">
        <v>2895089</v>
      </c>
      <c r="H59" s="26">
        <v>2895089</v>
      </c>
      <c r="I59" s="24">
        <v>3797168</v>
      </c>
      <c r="J59" s="6">
        <v>4024998</v>
      </c>
      <c r="K59" s="25">
        <v>4266497</v>
      </c>
    </row>
    <row r="60" spans="1:11" ht="13.5">
      <c r="A60" s="90" t="s">
        <v>60</v>
      </c>
      <c r="B60" s="6">
        <v>0</v>
      </c>
      <c r="C60" s="6">
        <v>0</v>
      </c>
      <c r="D60" s="23">
        <v>0</v>
      </c>
      <c r="E60" s="24">
        <v>0</v>
      </c>
      <c r="F60" s="6">
        <v>0</v>
      </c>
      <c r="G60" s="25">
        <v>0</v>
      </c>
      <c r="H60" s="26">
        <v>0</v>
      </c>
      <c r="I60" s="24">
        <v>3406228</v>
      </c>
      <c r="J60" s="6">
        <v>3610602</v>
      </c>
      <c r="K60" s="25">
        <v>3827237</v>
      </c>
    </row>
    <row r="61" spans="1:11" ht="13.5">
      <c r="A61" s="91" t="s">
        <v>61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3.5">
      <c r="A62" s="96" t="s">
        <v>62</v>
      </c>
      <c r="B62" s="97">
        <v>46921</v>
      </c>
      <c r="C62" s="98">
        <v>65779</v>
      </c>
      <c r="D62" s="99">
        <v>66437</v>
      </c>
      <c r="E62" s="97">
        <v>66437</v>
      </c>
      <c r="F62" s="98">
        <v>66437</v>
      </c>
      <c r="G62" s="99">
        <v>66437</v>
      </c>
      <c r="H62" s="100">
        <v>66437</v>
      </c>
      <c r="I62" s="97">
        <v>67434</v>
      </c>
      <c r="J62" s="98">
        <v>68445</v>
      </c>
      <c r="K62" s="99">
        <v>69472</v>
      </c>
    </row>
    <row r="63" spans="1:11" ht="13.5">
      <c r="A63" s="96" t="s">
        <v>63</v>
      </c>
      <c r="B63" s="97">
        <v>28353</v>
      </c>
      <c r="C63" s="98">
        <v>49942</v>
      </c>
      <c r="D63" s="99">
        <v>50441</v>
      </c>
      <c r="E63" s="97">
        <v>50441</v>
      </c>
      <c r="F63" s="98">
        <v>50441</v>
      </c>
      <c r="G63" s="99">
        <v>50441</v>
      </c>
      <c r="H63" s="100">
        <v>50441</v>
      </c>
      <c r="I63" s="97">
        <v>51198</v>
      </c>
      <c r="J63" s="98">
        <v>51966</v>
      </c>
      <c r="K63" s="99">
        <v>52745</v>
      </c>
    </row>
    <row r="64" spans="1:11" ht="13.5">
      <c r="A64" s="96" t="s">
        <v>64</v>
      </c>
      <c r="B64" s="97">
        <v>0</v>
      </c>
      <c r="C64" s="98">
        <v>0</v>
      </c>
      <c r="D64" s="99">
        <v>0</v>
      </c>
      <c r="E64" s="97">
        <v>0</v>
      </c>
      <c r="F64" s="98">
        <v>0</v>
      </c>
      <c r="G64" s="99">
        <v>0</v>
      </c>
      <c r="H64" s="100">
        <v>0</v>
      </c>
      <c r="I64" s="97">
        <v>0</v>
      </c>
      <c r="J64" s="98">
        <v>0</v>
      </c>
      <c r="K64" s="99">
        <v>0</v>
      </c>
    </row>
    <row r="65" spans="1:11" ht="13.5">
      <c r="A65" s="96" t="s">
        <v>65</v>
      </c>
      <c r="B65" s="97">
        <v>0</v>
      </c>
      <c r="C65" s="98">
        <v>0</v>
      </c>
      <c r="D65" s="99">
        <v>0</v>
      </c>
      <c r="E65" s="97">
        <v>0</v>
      </c>
      <c r="F65" s="98">
        <v>0</v>
      </c>
      <c r="G65" s="99">
        <v>0</v>
      </c>
      <c r="H65" s="100">
        <v>0</v>
      </c>
      <c r="I65" s="97">
        <v>0</v>
      </c>
      <c r="J65" s="98">
        <v>0</v>
      </c>
      <c r="K65" s="99">
        <v>0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3.5">
      <c r="A67" s="105"/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3.5">
      <c r="A68" s="107"/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3.5">
      <c r="A69" s="108"/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3.5" hidden="1">
      <c r="A70" s="4" t="s">
        <v>134</v>
      </c>
      <c r="B70" s="5">
        <f>IF(ISERROR(B71/B72),0,(B71/B72))</f>
        <v>0.7799124935225155</v>
      </c>
      <c r="C70" s="5">
        <f aca="true" t="shared" si="8" ref="C70:K70">IF(ISERROR(C71/C72),0,(C71/C72))</f>
        <v>0</v>
      </c>
      <c r="D70" s="5">
        <f t="shared" si="8"/>
        <v>0</v>
      </c>
      <c r="E70" s="5">
        <f t="shared" si="8"/>
        <v>0</v>
      </c>
      <c r="F70" s="5">
        <f t="shared" si="8"/>
        <v>0</v>
      </c>
      <c r="G70" s="5">
        <f t="shared" si="8"/>
        <v>0</v>
      </c>
      <c r="H70" s="5">
        <f t="shared" si="8"/>
        <v>0</v>
      </c>
      <c r="I70" s="5">
        <f t="shared" si="8"/>
        <v>27.645993061086234</v>
      </c>
      <c r="J70" s="5">
        <f t="shared" si="8"/>
        <v>23.937223128596266</v>
      </c>
      <c r="K70" s="5">
        <f t="shared" si="8"/>
        <v>20.892466455651334</v>
      </c>
    </row>
    <row r="71" spans="1:11" ht="12.75" hidden="1">
      <c r="A71" s="2" t="s">
        <v>135</v>
      </c>
      <c r="B71" s="2">
        <f>+B83</f>
        <v>58442405</v>
      </c>
      <c r="C71" s="2">
        <f aca="true" t="shared" si="9" ref="C71:K71">+C83</f>
        <v>0</v>
      </c>
      <c r="D71" s="2">
        <f t="shared" si="9"/>
        <v>0</v>
      </c>
      <c r="E71" s="2">
        <f t="shared" si="9"/>
        <v>0</v>
      </c>
      <c r="F71" s="2">
        <f t="shared" si="9"/>
        <v>0</v>
      </c>
      <c r="G71" s="2">
        <f t="shared" si="9"/>
        <v>0</v>
      </c>
      <c r="H71" s="2">
        <f t="shared" si="9"/>
        <v>0</v>
      </c>
      <c r="I71" s="2">
        <f t="shared" si="9"/>
        <v>2970768000</v>
      </c>
      <c r="J71" s="2">
        <f t="shared" si="9"/>
        <v>2739232000</v>
      </c>
      <c r="K71" s="2">
        <f t="shared" si="9"/>
        <v>2622616000</v>
      </c>
    </row>
    <row r="72" spans="1:11" ht="12.75" hidden="1">
      <c r="A72" s="2" t="s">
        <v>136</v>
      </c>
      <c r="B72" s="2">
        <f>+B77</f>
        <v>74934567</v>
      </c>
      <c r="C72" s="2">
        <f aca="true" t="shared" si="10" ref="C72:K72">+C77</f>
        <v>110480997</v>
      </c>
      <c r="D72" s="2">
        <f t="shared" si="10"/>
        <v>110139314</v>
      </c>
      <c r="E72" s="2">
        <f t="shared" si="10"/>
        <v>121737108</v>
      </c>
      <c r="F72" s="2">
        <f t="shared" si="10"/>
        <v>95829931</v>
      </c>
      <c r="G72" s="2">
        <f t="shared" si="10"/>
        <v>95829931</v>
      </c>
      <c r="H72" s="2">
        <f t="shared" si="10"/>
        <v>89203432</v>
      </c>
      <c r="I72" s="2">
        <f t="shared" si="10"/>
        <v>107457453</v>
      </c>
      <c r="J72" s="2">
        <f t="shared" si="10"/>
        <v>114433992</v>
      </c>
      <c r="K72" s="2">
        <f t="shared" si="10"/>
        <v>125529267</v>
      </c>
    </row>
    <row r="73" spans="1:11" ht="12.75" hidden="1">
      <c r="A73" s="2" t="s">
        <v>137</v>
      </c>
      <c r="B73" s="2">
        <f>+B74</f>
        <v>-17957506.000000004</v>
      </c>
      <c r="C73" s="2">
        <f aca="true" t="shared" si="11" ref="C73:K73">+(C78+C80+C81+C82)-(B78+B80+B81+B82)</f>
        <v>-32356414</v>
      </c>
      <c r="D73" s="2">
        <f t="shared" si="11"/>
        <v>2476270</v>
      </c>
      <c r="E73" s="2">
        <f t="shared" si="11"/>
        <v>-49084494</v>
      </c>
      <c r="F73" s="2">
        <f>+(F78+F80+F81+F82)-(D78+D80+D81+D82)</f>
        <v>-49899627</v>
      </c>
      <c r="G73" s="2">
        <f>+(G78+G80+G81+G82)-(D78+D80+D81+D82)</f>
        <v>-49899627</v>
      </c>
      <c r="H73" s="2">
        <f>+(H78+H80+H81+H82)-(D78+D80+D81+D82)</f>
        <v>31339313</v>
      </c>
      <c r="I73" s="2">
        <f>+(I78+I80+I81+I82)-(E78+E80+E81+E82)</f>
        <v>44008571</v>
      </c>
      <c r="J73" s="2">
        <f t="shared" si="11"/>
        <v>852020</v>
      </c>
      <c r="K73" s="2">
        <f t="shared" si="11"/>
        <v>1073411</v>
      </c>
    </row>
    <row r="74" spans="1:11" ht="12.75" hidden="1">
      <c r="A74" s="2" t="s">
        <v>138</v>
      </c>
      <c r="B74" s="2">
        <f>+TREND(C74:E74)</f>
        <v>-17957506.000000004</v>
      </c>
      <c r="C74" s="2">
        <f>+C73</f>
        <v>-32356414</v>
      </c>
      <c r="D74" s="2">
        <f aca="true" t="shared" si="12" ref="D74:K74">+D73</f>
        <v>2476270</v>
      </c>
      <c r="E74" s="2">
        <f t="shared" si="12"/>
        <v>-49084494</v>
      </c>
      <c r="F74" s="2">
        <f t="shared" si="12"/>
        <v>-49899627</v>
      </c>
      <c r="G74" s="2">
        <f t="shared" si="12"/>
        <v>-49899627</v>
      </c>
      <c r="H74" s="2">
        <f t="shared" si="12"/>
        <v>31339313</v>
      </c>
      <c r="I74" s="2">
        <f t="shared" si="12"/>
        <v>44008571</v>
      </c>
      <c r="J74" s="2">
        <f t="shared" si="12"/>
        <v>852020</v>
      </c>
      <c r="K74" s="2">
        <f t="shared" si="12"/>
        <v>1073411</v>
      </c>
    </row>
    <row r="75" spans="1:11" ht="12.75" hidden="1">
      <c r="A75" s="2" t="s">
        <v>139</v>
      </c>
      <c r="B75" s="2">
        <f>+B84-(((B80+B81+B78)*B70)-B79)</f>
        <v>159004042.7733996</v>
      </c>
      <c r="C75" s="2">
        <f aca="true" t="shared" si="13" ref="C75:K75">+C84-(((C80+C81+C78)*C70)-C79)</f>
        <v>301268012</v>
      </c>
      <c r="D75" s="2">
        <f t="shared" si="13"/>
        <v>414972400</v>
      </c>
      <c r="E75" s="2">
        <f t="shared" si="13"/>
        <v>522523247</v>
      </c>
      <c r="F75" s="2">
        <f t="shared" si="13"/>
        <v>516921029</v>
      </c>
      <c r="G75" s="2">
        <f t="shared" si="13"/>
        <v>516921029</v>
      </c>
      <c r="H75" s="2">
        <f t="shared" si="13"/>
        <v>539248648</v>
      </c>
      <c r="I75" s="2">
        <f t="shared" si="13"/>
        <v>-1527816497.5615807</v>
      </c>
      <c r="J75" s="2">
        <f t="shared" si="13"/>
        <v>-1135672239.5206823</v>
      </c>
      <c r="K75" s="2">
        <f t="shared" si="13"/>
        <v>-998444911.140801</v>
      </c>
    </row>
    <row r="76" spans="1:11" ht="12.75" hidden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2.75" hidden="1">
      <c r="A77" s="1" t="s">
        <v>66</v>
      </c>
      <c r="B77" s="3">
        <v>74934567</v>
      </c>
      <c r="C77" s="3">
        <v>110480997</v>
      </c>
      <c r="D77" s="3">
        <v>110139314</v>
      </c>
      <c r="E77" s="3">
        <v>121737108</v>
      </c>
      <c r="F77" s="3">
        <v>95829931</v>
      </c>
      <c r="G77" s="3">
        <v>95829931</v>
      </c>
      <c r="H77" s="3">
        <v>89203432</v>
      </c>
      <c r="I77" s="3">
        <v>107457453</v>
      </c>
      <c r="J77" s="3">
        <v>114433992</v>
      </c>
      <c r="K77" s="3">
        <v>125529267</v>
      </c>
    </row>
    <row r="78" spans="1:11" ht="12.75" hidden="1">
      <c r="A78" s="1" t="s">
        <v>67</v>
      </c>
      <c r="B78" s="3">
        <v>221524</v>
      </c>
      <c r="C78" s="3">
        <v>0</v>
      </c>
      <c r="D78" s="3">
        <v>116182</v>
      </c>
      <c r="E78" s="3">
        <v>120880</v>
      </c>
      <c r="F78" s="3">
        <v>120880</v>
      </c>
      <c r="G78" s="3">
        <v>120880</v>
      </c>
      <c r="H78" s="3">
        <v>66064</v>
      </c>
      <c r="I78" s="3">
        <v>68113</v>
      </c>
      <c r="J78" s="3">
        <v>71564</v>
      </c>
      <c r="K78" s="3">
        <v>93199</v>
      </c>
    </row>
    <row r="79" spans="1:11" ht="12.75" hidden="1">
      <c r="A79" s="1" t="s">
        <v>68</v>
      </c>
      <c r="B79" s="3">
        <v>246821869</v>
      </c>
      <c r="C79" s="3">
        <v>181500348</v>
      </c>
      <c r="D79" s="3">
        <v>286384334</v>
      </c>
      <c r="E79" s="3">
        <v>67170111</v>
      </c>
      <c r="F79" s="3">
        <v>61759403</v>
      </c>
      <c r="G79" s="3">
        <v>61759403</v>
      </c>
      <c r="H79" s="3">
        <v>413765108</v>
      </c>
      <c r="I79" s="3">
        <v>159034299</v>
      </c>
      <c r="J79" s="3">
        <v>241788318</v>
      </c>
      <c r="K79" s="3">
        <v>216332245</v>
      </c>
    </row>
    <row r="80" spans="1:11" ht="12.75" hidden="1">
      <c r="A80" s="1" t="s">
        <v>69</v>
      </c>
      <c r="B80" s="3">
        <v>72297982</v>
      </c>
      <c r="C80" s="3">
        <v>38914728</v>
      </c>
      <c r="D80" s="3">
        <v>54358184</v>
      </c>
      <c r="E80" s="3">
        <v>27778076</v>
      </c>
      <c r="F80" s="3">
        <v>27357856</v>
      </c>
      <c r="G80" s="3">
        <v>27357856</v>
      </c>
      <c r="H80" s="3">
        <v>53920072</v>
      </c>
      <c r="I80" s="3">
        <v>51496208</v>
      </c>
      <c r="J80" s="3">
        <v>51421544</v>
      </c>
      <c r="K80" s="3">
        <v>52464727</v>
      </c>
    </row>
    <row r="81" spans="1:11" ht="12.75" hidden="1">
      <c r="A81" s="1" t="s">
        <v>70</v>
      </c>
      <c r="B81" s="3">
        <v>40080083</v>
      </c>
      <c r="C81" s="3">
        <v>41323658</v>
      </c>
      <c r="D81" s="3">
        <v>28234874</v>
      </c>
      <c r="E81" s="3">
        <v>5735099</v>
      </c>
      <c r="F81" s="3">
        <v>5340186</v>
      </c>
      <c r="G81" s="3">
        <v>5340186</v>
      </c>
      <c r="H81" s="3">
        <v>60066412</v>
      </c>
      <c r="I81" s="3">
        <v>26025117</v>
      </c>
      <c r="J81" s="3">
        <v>26952080</v>
      </c>
      <c r="K81" s="3">
        <v>26962673</v>
      </c>
    </row>
    <row r="82" spans="1:11" ht="12.75" hidden="1">
      <c r="A82" s="1" t="s">
        <v>71</v>
      </c>
      <c r="B82" s="3">
        <v>42983</v>
      </c>
      <c r="C82" s="3">
        <v>47772</v>
      </c>
      <c r="D82" s="3">
        <v>53188</v>
      </c>
      <c r="E82" s="3">
        <v>43879</v>
      </c>
      <c r="F82" s="3">
        <v>43879</v>
      </c>
      <c r="G82" s="3">
        <v>43879</v>
      </c>
      <c r="H82" s="3">
        <v>49193</v>
      </c>
      <c r="I82" s="3">
        <v>97067</v>
      </c>
      <c r="J82" s="3">
        <v>93337</v>
      </c>
      <c r="K82" s="3">
        <v>91337</v>
      </c>
    </row>
    <row r="83" spans="1:11" ht="12.75" hidden="1">
      <c r="A83" s="1" t="s">
        <v>72</v>
      </c>
      <c r="B83" s="3">
        <v>58442405</v>
      </c>
      <c r="C83" s="3">
        <v>0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3">
        <v>2970768000</v>
      </c>
      <c r="J83" s="3">
        <v>2739232000</v>
      </c>
      <c r="K83" s="3">
        <v>2622616000</v>
      </c>
    </row>
    <row r="84" spans="1:11" ht="12.75" hidden="1">
      <c r="A84" s="1" t="s">
        <v>73</v>
      </c>
      <c r="B84" s="3">
        <v>0</v>
      </c>
      <c r="C84" s="3">
        <v>119767664</v>
      </c>
      <c r="D84" s="3">
        <v>128588066</v>
      </c>
      <c r="E84" s="3">
        <v>455353136</v>
      </c>
      <c r="F84" s="3">
        <v>455161626</v>
      </c>
      <c r="G84" s="3">
        <v>455161626</v>
      </c>
      <c r="H84" s="3">
        <v>125483540</v>
      </c>
      <c r="I84" s="3">
        <v>458186268</v>
      </c>
      <c r="J84" s="3">
        <v>500299411</v>
      </c>
      <c r="K84" s="3">
        <v>446604291</v>
      </c>
    </row>
    <row r="85" spans="1:11" ht="12.75" hidden="1">
      <c r="A85" s="1" t="s">
        <v>74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" customHeight="1">
      <c r="A1" s="109" t="s">
        <v>118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9</v>
      </c>
      <c r="D3" s="15" t="s">
        <v>9</v>
      </c>
      <c r="E3" s="13" t="s">
        <v>10</v>
      </c>
      <c r="F3" s="14" t="s">
        <v>11</v>
      </c>
      <c r="G3" s="15" t="s">
        <v>12</v>
      </c>
      <c r="H3" s="16" t="s">
        <v>13</v>
      </c>
      <c r="I3" s="13" t="s">
        <v>14</v>
      </c>
      <c r="J3" s="14" t="s">
        <v>15</v>
      </c>
      <c r="K3" s="15" t="s">
        <v>16</v>
      </c>
    </row>
    <row r="4" spans="1:11" ht="13.5">
      <c r="A4" s="17" t="s">
        <v>17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18</v>
      </c>
      <c r="B5" s="6">
        <v>40421784</v>
      </c>
      <c r="C5" s="6">
        <v>-3716820</v>
      </c>
      <c r="D5" s="23">
        <v>853848</v>
      </c>
      <c r="E5" s="24">
        <v>49508741</v>
      </c>
      <c r="F5" s="6">
        <v>49508741</v>
      </c>
      <c r="G5" s="25">
        <v>49508741</v>
      </c>
      <c r="H5" s="26">
        <v>48073031</v>
      </c>
      <c r="I5" s="24">
        <v>52479263</v>
      </c>
      <c r="J5" s="6">
        <v>54893310</v>
      </c>
      <c r="K5" s="25">
        <v>57418402</v>
      </c>
    </row>
    <row r="6" spans="1:11" ht="13.5">
      <c r="A6" s="22" t="s">
        <v>19</v>
      </c>
      <c r="B6" s="6">
        <v>21764793</v>
      </c>
      <c r="C6" s="6">
        <v>10519461</v>
      </c>
      <c r="D6" s="23">
        <v>8848228</v>
      </c>
      <c r="E6" s="24">
        <v>41388604</v>
      </c>
      <c r="F6" s="6">
        <v>41388604</v>
      </c>
      <c r="G6" s="25">
        <v>41388604</v>
      </c>
      <c r="H6" s="26">
        <v>35781278</v>
      </c>
      <c r="I6" s="24">
        <v>43802597</v>
      </c>
      <c r="J6" s="6">
        <v>55677441</v>
      </c>
      <c r="K6" s="25">
        <v>59192602</v>
      </c>
    </row>
    <row r="7" spans="1:11" ht="13.5">
      <c r="A7" s="22" t="s">
        <v>20</v>
      </c>
      <c r="B7" s="6">
        <v>2960636</v>
      </c>
      <c r="C7" s="6">
        <v>463400</v>
      </c>
      <c r="D7" s="23">
        <v>810202</v>
      </c>
      <c r="E7" s="24">
        <v>3540000</v>
      </c>
      <c r="F7" s="6">
        <v>5040000</v>
      </c>
      <c r="G7" s="25">
        <v>5040000</v>
      </c>
      <c r="H7" s="26">
        <v>6632286</v>
      </c>
      <c r="I7" s="24">
        <v>3500000</v>
      </c>
      <c r="J7" s="6">
        <v>3661000</v>
      </c>
      <c r="K7" s="25">
        <v>3829406</v>
      </c>
    </row>
    <row r="8" spans="1:11" ht="13.5">
      <c r="A8" s="22" t="s">
        <v>21</v>
      </c>
      <c r="B8" s="6">
        <v>146924834</v>
      </c>
      <c r="C8" s="6">
        <v>6460657</v>
      </c>
      <c r="D8" s="23">
        <v>-874096</v>
      </c>
      <c r="E8" s="24">
        <v>188485000</v>
      </c>
      <c r="F8" s="6">
        <v>178130944</v>
      </c>
      <c r="G8" s="25">
        <v>178130944</v>
      </c>
      <c r="H8" s="26">
        <v>174504889</v>
      </c>
      <c r="I8" s="24">
        <v>191345500</v>
      </c>
      <c r="J8" s="6">
        <v>204791800</v>
      </c>
      <c r="K8" s="25">
        <v>218999200</v>
      </c>
    </row>
    <row r="9" spans="1:11" ht="13.5">
      <c r="A9" s="22" t="s">
        <v>22</v>
      </c>
      <c r="B9" s="6">
        <v>33700534</v>
      </c>
      <c r="C9" s="6">
        <v>36891388</v>
      </c>
      <c r="D9" s="23">
        <v>3090783</v>
      </c>
      <c r="E9" s="24">
        <v>18573565</v>
      </c>
      <c r="F9" s="6">
        <v>19173792</v>
      </c>
      <c r="G9" s="25">
        <v>19173792</v>
      </c>
      <c r="H9" s="26">
        <v>16079569</v>
      </c>
      <c r="I9" s="24">
        <v>20935121</v>
      </c>
      <c r="J9" s="6">
        <v>20641013</v>
      </c>
      <c r="K9" s="25">
        <v>21590501</v>
      </c>
    </row>
    <row r="10" spans="1:11" ht="25.5">
      <c r="A10" s="27" t="s">
        <v>129</v>
      </c>
      <c r="B10" s="28">
        <f>SUM(B5:B9)</f>
        <v>245772581</v>
      </c>
      <c r="C10" s="29">
        <f aca="true" t="shared" si="0" ref="C10:K10">SUM(C5:C9)</f>
        <v>50618086</v>
      </c>
      <c r="D10" s="30">
        <f t="shared" si="0"/>
        <v>12728965</v>
      </c>
      <c r="E10" s="28">
        <f t="shared" si="0"/>
        <v>301495910</v>
      </c>
      <c r="F10" s="29">
        <f t="shared" si="0"/>
        <v>293242081</v>
      </c>
      <c r="G10" s="31">
        <f t="shared" si="0"/>
        <v>293242081</v>
      </c>
      <c r="H10" s="32">
        <f t="shared" si="0"/>
        <v>281071053</v>
      </c>
      <c r="I10" s="28">
        <f t="shared" si="0"/>
        <v>312062481</v>
      </c>
      <c r="J10" s="29">
        <f t="shared" si="0"/>
        <v>339664564</v>
      </c>
      <c r="K10" s="31">
        <f t="shared" si="0"/>
        <v>361030111</v>
      </c>
    </row>
    <row r="11" spans="1:11" ht="13.5">
      <c r="A11" s="22" t="s">
        <v>23</v>
      </c>
      <c r="B11" s="6">
        <v>71631754</v>
      </c>
      <c r="C11" s="6">
        <v>6262957</v>
      </c>
      <c r="D11" s="23">
        <v>6168299</v>
      </c>
      <c r="E11" s="24">
        <v>96673415</v>
      </c>
      <c r="F11" s="6">
        <v>106958323</v>
      </c>
      <c r="G11" s="25">
        <v>106958323</v>
      </c>
      <c r="H11" s="26">
        <v>95014918</v>
      </c>
      <c r="I11" s="24">
        <v>110037011</v>
      </c>
      <c r="J11" s="6">
        <v>114988683</v>
      </c>
      <c r="K11" s="25">
        <v>119705366</v>
      </c>
    </row>
    <row r="12" spans="1:11" ht="13.5">
      <c r="A12" s="22" t="s">
        <v>24</v>
      </c>
      <c r="B12" s="6">
        <v>10990490</v>
      </c>
      <c r="C12" s="6">
        <v>1752514</v>
      </c>
      <c r="D12" s="23">
        <v>909572</v>
      </c>
      <c r="E12" s="24">
        <v>13762167</v>
      </c>
      <c r="F12" s="6">
        <v>13762167</v>
      </c>
      <c r="G12" s="25">
        <v>13762167</v>
      </c>
      <c r="H12" s="26">
        <v>13248537</v>
      </c>
      <c r="I12" s="24">
        <v>14087242</v>
      </c>
      <c r="J12" s="6">
        <v>14721169</v>
      </c>
      <c r="K12" s="25">
        <v>15413077</v>
      </c>
    </row>
    <row r="13" spans="1:11" ht="13.5">
      <c r="A13" s="22" t="s">
        <v>130</v>
      </c>
      <c r="B13" s="6">
        <v>24438478</v>
      </c>
      <c r="C13" s="6">
        <v>4407629</v>
      </c>
      <c r="D13" s="23">
        <v>1970163</v>
      </c>
      <c r="E13" s="24">
        <v>30803844</v>
      </c>
      <c r="F13" s="6">
        <v>30851078</v>
      </c>
      <c r="G13" s="25">
        <v>30851078</v>
      </c>
      <c r="H13" s="26">
        <v>25705826</v>
      </c>
      <c r="I13" s="24">
        <v>30187878</v>
      </c>
      <c r="J13" s="6">
        <v>31643531</v>
      </c>
      <c r="K13" s="25">
        <v>33029041</v>
      </c>
    </row>
    <row r="14" spans="1:11" ht="13.5">
      <c r="A14" s="22" t="s">
        <v>25</v>
      </c>
      <c r="B14" s="6">
        <v>36643</v>
      </c>
      <c r="C14" s="6">
        <v>995534</v>
      </c>
      <c r="D14" s="23">
        <v>80216</v>
      </c>
      <c r="E14" s="24">
        <v>306577</v>
      </c>
      <c r="F14" s="6">
        <v>538577</v>
      </c>
      <c r="G14" s="25">
        <v>538577</v>
      </c>
      <c r="H14" s="26">
        <v>272859</v>
      </c>
      <c r="I14" s="24">
        <v>650000</v>
      </c>
      <c r="J14" s="6">
        <v>0</v>
      </c>
      <c r="K14" s="25">
        <v>0</v>
      </c>
    </row>
    <row r="15" spans="1:11" ht="13.5">
      <c r="A15" s="22" t="s">
        <v>26</v>
      </c>
      <c r="B15" s="6">
        <v>10984271</v>
      </c>
      <c r="C15" s="6">
        <v>6705266</v>
      </c>
      <c r="D15" s="23">
        <v>5100716</v>
      </c>
      <c r="E15" s="24">
        <v>36613677</v>
      </c>
      <c r="F15" s="6">
        <v>37139342</v>
      </c>
      <c r="G15" s="25">
        <v>37139342</v>
      </c>
      <c r="H15" s="26">
        <v>29979488</v>
      </c>
      <c r="I15" s="24">
        <v>40513613</v>
      </c>
      <c r="J15" s="6">
        <v>40432138</v>
      </c>
      <c r="K15" s="25">
        <v>42262806</v>
      </c>
    </row>
    <row r="16" spans="1:11" ht="13.5">
      <c r="A16" s="22" t="s">
        <v>21</v>
      </c>
      <c r="B16" s="6">
        <v>16762466</v>
      </c>
      <c r="C16" s="6">
        <v>-7278922</v>
      </c>
      <c r="D16" s="23">
        <v>-2269441</v>
      </c>
      <c r="E16" s="24">
        <v>11000620</v>
      </c>
      <c r="F16" s="6">
        <v>1500674</v>
      </c>
      <c r="G16" s="25">
        <v>1500674</v>
      </c>
      <c r="H16" s="26">
        <v>278237</v>
      </c>
      <c r="I16" s="24">
        <v>1622229</v>
      </c>
      <c r="J16" s="6">
        <v>1696851</v>
      </c>
      <c r="K16" s="25">
        <v>1774906</v>
      </c>
    </row>
    <row r="17" spans="1:11" ht="13.5">
      <c r="A17" s="22" t="s">
        <v>27</v>
      </c>
      <c r="B17" s="6">
        <v>110958878</v>
      </c>
      <c r="C17" s="6">
        <v>22276101</v>
      </c>
      <c r="D17" s="23">
        <v>45863115</v>
      </c>
      <c r="E17" s="24">
        <v>108783031</v>
      </c>
      <c r="F17" s="6">
        <v>132529595</v>
      </c>
      <c r="G17" s="25">
        <v>132529595</v>
      </c>
      <c r="H17" s="26">
        <v>66388483</v>
      </c>
      <c r="I17" s="24">
        <v>111918363</v>
      </c>
      <c r="J17" s="6">
        <v>121503454</v>
      </c>
      <c r="K17" s="25">
        <v>122215710</v>
      </c>
    </row>
    <row r="18" spans="1:11" ht="13.5">
      <c r="A18" s="33" t="s">
        <v>28</v>
      </c>
      <c r="B18" s="34">
        <f>SUM(B11:B17)</f>
        <v>245802980</v>
      </c>
      <c r="C18" s="35">
        <f aca="true" t="shared" si="1" ref="C18:K18">SUM(C11:C17)</f>
        <v>35121079</v>
      </c>
      <c r="D18" s="36">
        <f t="shared" si="1"/>
        <v>57822640</v>
      </c>
      <c r="E18" s="34">
        <f t="shared" si="1"/>
        <v>297943331</v>
      </c>
      <c r="F18" s="35">
        <f t="shared" si="1"/>
        <v>323279756</v>
      </c>
      <c r="G18" s="37">
        <f t="shared" si="1"/>
        <v>323279756</v>
      </c>
      <c r="H18" s="38">
        <f t="shared" si="1"/>
        <v>230888348</v>
      </c>
      <c r="I18" s="34">
        <f t="shared" si="1"/>
        <v>309016336</v>
      </c>
      <c r="J18" s="35">
        <f t="shared" si="1"/>
        <v>324985826</v>
      </c>
      <c r="K18" s="37">
        <f t="shared" si="1"/>
        <v>334400906</v>
      </c>
    </row>
    <row r="19" spans="1:11" ht="13.5">
      <c r="A19" s="33" t="s">
        <v>29</v>
      </c>
      <c r="B19" s="39">
        <f>+B10-B18</f>
        <v>-30399</v>
      </c>
      <c r="C19" s="40">
        <f aca="true" t="shared" si="2" ref="C19:K19">+C10-C18</f>
        <v>15497007</v>
      </c>
      <c r="D19" s="41">
        <f t="shared" si="2"/>
        <v>-45093675</v>
      </c>
      <c r="E19" s="39">
        <f t="shared" si="2"/>
        <v>3552579</v>
      </c>
      <c r="F19" s="40">
        <f t="shared" si="2"/>
        <v>-30037675</v>
      </c>
      <c r="G19" s="42">
        <f t="shared" si="2"/>
        <v>-30037675</v>
      </c>
      <c r="H19" s="43">
        <f t="shared" si="2"/>
        <v>50182705</v>
      </c>
      <c r="I19" s="39">
        <f t="shared" si="2"/>
        <v>3046145</v>
      </c>
      <c r="J19" s="40">
        <f t="shared" si="2"/>
        <v>14678738</v>
      </c>
      <c r="K19" s="42">
        <f t="shared" si="2"/>
        <v>26629205</v>
      </c>
    </row>
    <row r="20" spans="1:11" ht="25.5">
      <c r="A20" s="44" t="s">
        <v>30</v>
      </c>
      <c r="B20" s="45">
        <v>34325572</v>
      </c>
      <c r="C20" s="46">
        <v>39977409</v>
      </c>
      <c r="D20" s="47">
        <v>6372651</v>
      </c>
      <c r="E20" s="45">
        <v>35369000</v>
      </c>
      <c r="F20" s="46">
        <v>32065050</v>
      </c>
      <c r="G20" s="48">
        <v>32065050</v>
      </c>
      <c r="H20" s="49">
        <v>16279590</v>
      </c>
      <c r="I20" s="45">
        <v>34207500</v>
      </c>
      <c r="J20" s="46">
        <v>36077200</v>
      </c>
      <c r="K20" s="48">
        <v>38917093</v>
      </c>
    </row>
    <row r="21" spans="1:11" ht="63.75">
      <c r="A21" s="50" t="s">
        <v>131</v>
      </c>
      <c r="B21" s="51">
        <v>0</v>
      </c>
      <c r="C21" s="52">
        <v>0</v>
      </c>
      <c r="D21" s="53">
        <v>0</v>
      </c>
      <c r="E21" s="51">
        <v>0</v>
      </c>
      <c r="F21" s="52">
        <v>0</v>
      </c>
      <c r="G21" s="54">
        <v>0</v>
      </c>
      <c r="H21" s="55">
        <v>2567701</v>
      </c>
      <c r="I21" s="51">
        <v>0</v>
      </c>
      <c r="J21" s="52">
        <v>0</v>
      </c>
      <c r="K21" s="54">
        <v>0</v>
      </c>
    </row>
    <row r="22" spans="1:11" ht="25.5">
      <c r="A22" s="56" t="s">
        <v>132</v>
      </c>
      <c r="B22" s="57">
        <f>SUM(B19:B21)</f>
        <v>34295173</v>
      </c>
      <c r="C22" s="58">
        <f aca="true" t="shared" si="3" ref="C22:K22">SUM(C19:C21)</f>
        <v>55474416</v>
      </c>
      <c r="D22" s="59">
        <f t="shared" si="3"/>
        <v>-38721024</v>
      </c>
      <c r="E22" s="57">
        <f t="shared" si="3"/>
        <v>38921579</v>
      </c>
      <c r="F22" s="58">
        <f t="shared" si="3"/>
        <v>2027375</v>
      </c>
      <c r="G22" s="60">
        <f t="shared" si="3"/>
        <v>2027375</v>
      </c>
      <c r="H22" s="61">
        <f t="shared" si="3"/>
        <v>69029996</v>
      </c>
      <c r="I22" s="57">
        <f t="shared" si="3"/>
        <v>37253645</v>
      </c>
      <c r="J22" s="58">
        <f t="shared" si="3"/>
        <v>50755938</v>
      </c>
      <c r="K22" s="60">
        <f t="shared" si="3"/>
        <v>65546298</v>
      </c>
    </row>
    <row r="23" spans="1:11" ht="13.5">
      <c r="A23" s="50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62" t="s">
        <v>32</v>
      </c>
      <c r="B24" s="39">
        <f>SUM(B22:B23)</f>
        <v>34295173</v>
      </c>
      <c r="C24" s="40">
        <f aca="true" t="shared" si="4" ref="C24:K24">SUM(C22:C23)</f>
        <v>55474416</v>
      </c>
      <c r="D24" s="41">
        <f t="shared" si="4"/>
        <v>-38721024</v>
      </c>
      <c r="E24" s="39">
        <f t="shared" si="4"/>
        <v>38921579</v>
      </c>
      <c r="F24" s="40">
        <f t="shared" si="4"/>
        <v>2027375</v>
      </c>
      <c r="G24" s="42">
        <f t="shared" si="4"/>
        <v>2027375</v>
      </c>
      <c r="H24" s="43">
        <f t="shared" si="4"/>
        <v>69029996</v>
      </c>
      <c r="I24" s="39">
        <f t="shared" si="4"/>
        <v>37253645</v>
      </c>
      <c r="J24" s="40">
        <f t="shared" si="4"/>
        <v>50755938</v>
      </c>
      <c r="K24" s="42">
        <f t="shared" si="4"/>
        <v>65546298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64" t="s">
        <v>133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3.5">
      <c r="A27" s="33" t="s">
        <v>33</v>
      </c>
      <c r="B27" s="7">
        <v>79223372</v>
      </c>
      <c r="C27" s="7">
        <v>1613372</v>
      </c>
      <c r="D27" s="69">
        <v>-20731396</v>
      </c>
      <c r="E27" s="70">
        <v>50641501</v>
      </c>
      <c r="F27" s="7">
        <v>48102309</v>
      </c>
      <c r="G27" s="71">
        <v>48102309</v>
      </c>
      <c r="H27" s="72">
        <v>23201232</v>
      </c>
      <c r="I27" s="70">
        <v>59005493</v>
      </c>
      <c r="J27" s="7">
        <v>41077200</v>
      </c>
      <c r="K27" s="71">
        <v>38041800</v>
      </c>
    </row>
    <row r="28" spans="1:11" ht="13.5">
      <c r="A28" s="73" t="s">
        <v>34</v>
      </c>
      <c r="B28" s="6">
        <v>73097104</v>
      </c>
      <c r="C28" s="6">
        <v>-10393921</v>
      </c>
      <c r="D28" s="23">
        <v>-10427151</v>
      </c>
      <c r="E28" s="24">
        <v>34539501</v>
      </c>
      <c r="F28" s="6">
        <v>31422050</v>
      </c>
      <c r="G28" s="25">
        <v>31422050</v>
      </c>
      <c r="H28" s="26">
        <v>0</v>
      </c>
      <c r="I28" s="24">
        <v>34157385</v>
      </c>
      <c r="J28" s="6">
        <v>36077200</v>
      </c>
      <c r="K28" s="25">
        <v>35041800</v>
      </c>
    </row>
    <row r="29" spans="1:11" ht="13.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3.5">
      <c r="A30" s="22" t="s">
        <v>35</v>
      </c>
      <c r="B30" s="6">
        <v>0</v>
      </c>
      <c r="C30" s="6">
        <v>0</v>
      </c>
      <c r="D30" s="23">
        <v>-1557952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36</v>
      </c>
      <c r="B31" s="6">
        <v>6126268</v>
      </c>
      <c r="C31" s="6">
        <v>5933093</v>
      </c>
      <c r="D31" s="23">
        <v>-10730052</v>
      </c>
      <c r="E31" s="24">
        <v>1440000</v>
      </c>
      <c r="F31" s="6">
        <v>840000</v>
      </c>
      <c r="G31" s="25">
        <v>840000</v>
      </c>
      <c r="H31" s="26">
        <v>0</v>
      </c>
      <c r="I31" s="24">
        <v>2336108</v>
      </c>
      <c r="J31" s="6">
        <v>0</v>
      </c>
      <c r="K31" s="25">
        <v>0</v>
      </c>
    </row>
    <row r="32" spans="1:11" ht="13.5">
      <c r="A32" s="33" t="s">
        <v>37</v>
      </c>
      <c r="B32" s="7">
        <f>SUM(B28:B31)</f>
        <v>79223372</v>
      </c>
      <c r="C32" s="7">
        <f aca="true" t="shared" si="5" ref="C32:K32">SUM(C28:C31)</f>
        <v>-4460828</v>
      </c>
      <c r="D32" s="69">
        <f t="shared" si="5"/>
        <v>-22715155</v>
      </c>
      <c r="E32" s="70">
        <f t="shared" si="5"/>
        <v>35979501</v>
      </c>
      <c r="F32" s="7">
        <f t="shared" si="5"/>
        <v>32262050</v>
      </c>
      <c r="G32" s="71">
        <f t="shared" si="5"/>
        <v>32262050</v>
      </c>
      <c r="H32" s="72">
        <f t="shared" si="5"/>
        <v>0</v>
      </c>
      <c r="I32" s="70">
        <f t="shared" si="5"/>
        <v>36493493</v>
      </c>
      <c r="J32" s="7">
        <f t="shared" si="5"/>
        <v>36077200</v>
      </c>
      <c r="K32" s="71">
        <f t="shared" si="5"/>
        <v>35041800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3.5">
      <c r="A34" s="64" t="s">
        <v>38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3.5">
      <c r="A35" s="22" t="s">
        <v>39</v>
      </c>
      <c r="B35" s="6">
        <v>63318196</v>
      </c>
      <c r="C35" s="6">
        <v>-9884842</v>
      </c>
      <c r="D35" s="23">
        <v>-55402785</v>
      </c>
      <c r="E35" s="24">
        <v>76954532</v>
      </c>
      <c r="F35" s="6">
        <v>123313332</v>
      </c>
      <c r="G35" s="25">
        <v>123313332</v>
      </c>
      <c r="H35" s="26">
        <v>89404781</v>
      </c>
      <c r="I35" s="24">
        <v>122442652</v>
      </c>
      <c r="J35" s="6">
        <v>66339713</v>
      </c>
      <c r="K35" s="25">
        <v>72696851</v>
      </c>
    </row>
    <row r="36" spans="1:11" ht="13.5">
      <c r="A36" s="22" t="s">
        <v>40</v>
      </c>
      <c r="B36" s="6">
        <v>455634626</v>
      </c>
      <c r="C36" s="6">
        <v>26275398</v>
      </c>
      <c r="D36" s="23">
        <v>-1555103</v>
      </c>
      <c r="E36" s="24">
        <v>544572317</v>
      </c>
      <c r="F36" s="6">
        <v>576675033</v>
      </c>
      <c r="G36" s="25">
        <v>576675033</v>
      </c>
      <c r="H36" s="26">
        <v>-2494364</v>
      </c>
      <c r="I36" s="24">
        <v>593207366</v>
      </c>
      <c r="J36" s="6">
        <v>613660668</v>
      </c>
      <c r="K36" s="25">
        <v>-449228753</v>
      </c>
    </row>
    <row r="37" spans="1:11" ht="13.5">
      <c r="A37" s="22" t="s">
        <v>41</v>
      </c>
      <c r="B37" s="6">
        <v>32390350</v>
      </c>
      <c r="C37" s="6">
        <v>-37796509</v>
      </c>
      <c r="D37" s="23">
        <v>-17484403</v>
      </c>
      <c r="E37" s="24">
        <v>25567938</v>
      </c>
      <c r="F37" s="6">
        <v>5446522</v>
      </c>
      <c r="G37" s="25">
        <v>5446522</v>
      </c>
      <c r="H37" s="26">
        <v>17912095</v>
      </c>
      <c r="I37" s="24">
        <v>27767655</v>
      </c>
      <c r="J37" s="6">
        <v>13620594</v>
      </c>
      <c r="K37" s="25">
        <v>12090594</v>
      </c>
    </row>
    <row r="38" spans="1:11" ht="13.5">
      <c r="A38" s="22" t="s">
        <v>42</v>
      </c>
      <c r="B38" s="6">
        <v>21375690</v>
      </c>
      <c r="C38" s="6">
        <v>-1332226</v>
      </c>
      <c r="D38" s="23">
        <v>-416588</v>
      </c>
      <c r="E38" s="24">
        <v>19544278</v>
      </c>
      <c r="F38" s="6">
        <v>19654284</v>
      </c>
      <c r="G38" s="25">
        <v>19654284</v>
      </c>
      <c r="H38" s="26">
        <v>-31770</v>
      </c>
      <c r="I38" s="24">
        <v>19188596</v>
      </c>
      <c r="J38" s="6">
        <v>18513000</v>
      </c>
      <c r="K38" s="25">
        <v>17764000</v>
      </c>
    </row>
    <row r="39" spans="1:11" ht="13.5">
      <c r="A39" s="22" t="s">
        <v>43</v>
      </c>
      <c r="B39" s="6">
        <v>465186782</v>
      </c>
      <c r="C39" s="6">
        <v>44875</v>
      </c>
      <c r="D39" s="23">
        <v>-335873</v>
      </c>
      <c r="E39" s="24">
        <v>537493054</v>
      </c>
      <c r="F39" s="6">
        <v>672860184</v>
      </c>
      <c r="G39" s="25">
        <v>672860184</v>
      </c>
      <c r="H39" s="26">
        <v>96</v>
      </c>
      <c r="I39" s="24">
        <v>631440122</v>
      </c>
      <c r="J39" s="6">
        <v>597110849</v>
      </c>
      <c r="K39" s="25">
        <v>-471932794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64" t="s">
        <v>44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3.5">
      <c r="A42" s="22" t="s">
        <v>45</v>
      </c>
      <c r="B42" s="6">
        <v>68665753</v>
      </c>
      <c r="C42" s="6">
        <v>7327</v>
      </c>
      <c r="D42" s="23">
        <v>9212</v>
      </c>
      <c r="E42" s="24">
        <v>0</v>
      </c>
      <c r="F42" s="6">
        <v>49295491</v>
      </c>
      <c r="G42" s="25">
        <v>49295491</v>
      </c>
      <c r="H42" s="26">
        <v>20076984</v>
      </c>
      <c r="I42" s="24">
        <v>308916921</v>
      </c>
      <c r="J42" s="6">
        <v>324307570</v>
      </c>
      <c r="K42" s="25">
        <v>340898068</v>
      </c>
    </row>
    <row r="43" spans="1:11" ht="13.5">
      <c r="A43" s="22" t="s">
        <v>46</v>
      </c>
      <c r="B43" s="6">
        <v>-81257960</v>
      </c>
      <c r="C43" s="6">
        <v>0</v>
      </c>
      <c r="D43" s="23">
        <v>0</v>
      </c>
      <c r="E43" s="24">
        <v>0</v>
      </c>
      <c r="F43" s="6">
        <v>0</v>
      </c>
      <c r="G43" s="25">
        <v>0</v>
      </c>
      <c r="H43" s="26">
        <v>0</v>
      </c>
      <c r="I43" s="24">
        <v>0</v>
      </c>
      <c r="J43" s="6">
        <v>0</v>
      </c>
      <c r="K43" s="25">
        <v>0</v>
      </c>
    </row>
    <row r="44" spans="1:11" ht="13.5">
      <c r="A44" s="22" t="s">
        <v>47</v>
      </c>
      <c r="B44" s="6">
        <v>0</v>
      </c>
      <c r="C44" s="6">
        <v>3369438</v>
      </c>
      <c r="D44" s="23">
        <v>-2058124</v>
      </c>
      <c r="E44" s="24">
        <v>-47923</v>
      </c>
      <c r="F44" s="6">
        <v>-879351</v>
      </c>
      <c r="G44" s="25">
        <v>-879351</v>
      </c>
      <c r="H44" s="26">
        <v>1106378</v>
      </c>
      <c r="I44" s="24">
        <v>-211433</v>
      </c>
      <c r="J44" s="6">
        <v>-90000</v>
      </c>
      <c r="K44" s="25">
        <v>-30000</v>
      </c>
    </row>
    <row r="45" spans="1:11" ht="13.5">
      <c r="A45" s="33" t="s">
        <v>48</v>
      </c>
      <c r="B45" s="7">
        <v>15156679</v>
      </c>
      <c r="C45" s="7">
        <v>3376765</v>
      </c>
      <c r="D45" s="69">
        <v>-2048912</v>
      </c>
      <c r="E45" s="70">
        <v>-47923</v>
      </c>
      <c r="F45" s="7">
        <v>48416140</v>
      </c>
      <c r="G45" s="71">
        <v>48416140</v>
      </c>
      <c r="H45" s="72">
        <v>50896230</v>
      </c>
      <c r="I45" s="70">
        <v>308705488</v>
      </c>
      <c r="J45" s="7">
        <v>324217570</v>
      </c>
      <c r="K45" s="71">
        <v>340868068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64" t="s">
        <v>49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3.5">
      <c r="A48" s="22" t="s">
        <v>50</v>
      </c>
      <c r="B48" s="6">
        <v>15156675</v>
      </c>
      <c r="C48" s="6">
        <v>-14283654</v>
      </c>
      <c r="D48" s="23">
        <v>-21544289</v>
      </c>
      <c r="E48" s="24">
        <v>19257524</v>
      </c>
      <c r="F48" s="6">
        <v>60606638</v>
      </c>
      <c r="G48" s="25">
        <v>60606638</v>
      </c>
      <c r="H48" s="26">
        <v>50458257</v>
      </c>
      <c r="I48" s="24">
        <v>58758967</v>
      </c>
      <c r="J48" s="6">
        <v>0</v>
      </c>
      <c r="K48" s="25">
        <v>0</v>
      </c>
    </row>
    <row r="49" spans="1:11" ht="13.5">
      <c r="A49" s="22" t="s">
        <v>51</v>
      </c>
      <c r="B49" s="6">
        <f>+B75</f>
        <v>-3957458.1475445554</v>
      </c>
      <c r="C49" s="6">
        <f aca="true" t="shared" si="6" ref="C49:K49">+C75</f>
        <v>-21409303</v>
      </c>
      <c r="D49" s="23">
        <f t="shared" si="6"/>
        <v>3016638</v>
      </c>
      <c r="E49" s="24">
        <f t="shared" si="6"/>
        <v>43069155</v>
      </c>
      <c r="F49" s="6">
        <f t="shared" si="6"/>
        <v>21709999.517192733</v>
      </c>
      <c r="G49" s="25">
        <f t="shared" si="6"/>
        <v>21709999.517192733</v>
      </c>
      <c r="H49" s="26">
        <f t="shared" si="6"/>
        <v>38414536.15038751</v>
      </c>
      <c r="I49" s="24">
        <f t="shared" si="6"/>
        <v>-1988498.9416041523</v>
      </c>
      <c r="J49" s="6">
        <f t="shared" si="6"/>
        <v>-11791603.043221205</v>
      </c>
      <c r="K49" s="25">
        <f t="shared" si="6"/>
        <v>-14986031.088131465</v>
      </c>
    </row>
    <row r="50" spans="1:11" ht="13.5">
      <c r="A50" s="33" t="s">
        <v>52</v>
      </c>
      <c r="B50" s="7">
        <f>+B48-B49</f>
        <v>19114133.147544555</v>
      </c>
      <c r="C50" s="7">
        <f aca="true" t="shared" si="7" ref="C50:K50">+C48-C49</f>
        <v>7125649</v>
      </c>
      <c r="D50" s="69">
        <f t="shared" si="7"/>
        <v>-24560927</v>
      </c>
      <c r="E50" s="70">
        <f t="shared" si="7"/>
        <v>-23811631</v>
      </c>
      <c r="F50" s="7">
        <f t="shared" si="7"/>
        <v>38896638.482807264</v>
      </c>
      <c r="G50" s="71">
        <f t="shared" si="7"/>
        <v>38896638.482807264</v>
      </c>
      <c r="H50" s="72">
        <f t="shared" si="7"/>
        <v>12043720.84961249</v>
      </c>
      <c r="I50" s="70">
        <f t="shared" si="7"/>
        <v>60747465.94160415</v>
      </c>
      <c r="J50" s="7">
        <f t="shared" si="7"/>
        <v>11791603.043221205</v>
      </c>
      <c r="K50" s="71">
        <f t="shared" si="7"/>
        <v>14986031.088131465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3.5">
      <c r="A52" s="64" t="s">
        <v>53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54</v>
      </c>
      <c r="B53" s="6">
        <v>459145215</v>
      </c>
      <c r="C53" s="6">
        <v>26742998</v>
      </c>
      <c r="D53" s="23">
        <v>61921224</v>
      </c>
      <c r="E53" s="24">
        <v>528842603</v>
      </c>
      <c r="F53" s="6">
        <v>564356255</v>
      </c>
      <c r="G53" s="25">
        <v>564356255</v>
      </c>
      <c r="H53" s="26">
        <v>-8129900</v>
      </c>
      <c r="I53" s="24">
        <v>590667258</v>
      </c>
      <c r="J53" s="6">
        <v>613660668</v>
      </c>
      <c r="K53" s="25">
        <v>-449228753</v>
      </c>
    </row>
    <row r="54" spans="1:11" ht="13.5">
      <c r="A54" s="22" t="s">
        <v>55</v>
      </c>
      <c r="B54" s="6">
        <v>24438478</v>
      </c>
      <c r="C54" s="6">
        <v>0</v>
      </c>
      <c r="D54" s="23">
        <v>1360978</v>
      </c>
      <c r="E54" s="24">
        <v>30803844</v>
      </c>
      <c r="F54" s="6">
        <v>30803844</v>
      </c>
      <c r="G54" s="25">
        <v>30803844</v>
      </c>
      <c r="H54" s="26">
        <v>25705826</v>
      </c>
      <c r="I54" s="24">
        <v>30187878</v>
      </c>
      <c r="J54" s="6">
        <v>31643531</v>
      </c>
      <c r="K54" s="25">
        <v>33029041</v>
      </c>
    </row>
    <row r="55" spans="1:11" ht="13.5">
      <c r="A55" s="22" t="s">
        <v>56</v>
      </c>
      <c r="B55" s="6">
        <v>0</v>
      </c>
      <c r="C55" s="6">
        <v>9920958</v>
      </c>
      <c r="D55" s="23">
        <v>4655050</v>
      </c>
      <c r="E55" s="24">
        <v>14839491</v>
      </c>
      <c r="F55" s="6">
        <v>25895205</v>
      </c>
      <c r="G55" s="25">
        <v>25895205</v>
      </c>
      <c r="H55" s="26">
        <v>14721972</v>
      </c>
      <c r="I55" s="24">
        <v>26042385</v>
      </c>
      <c r="J55" s="6">
        <v>18279178</v>
      </c>
      <c r="K55" s="25">
        <v>23541800</v>
      </c>
    </row>
    <row r="56" spans="1:11" ht="13.5">
      <c r="A56" s="22" t="s">
        <v>57</v>
      </c>
      <c r="B56" s="6">
        <v>0</v>
      </c>
      <c r="C56" s="6">
        <v>-3257472</v>
      </c>
      <c r="D56" s="23">
        <v>1676395</v>
      </c>
      <c r="E56" s="24">
        <v>14491959</v>
      </c>
      <c r="F56" s="6">
        <v>15606672</v>
      </c>
      <c r="G56" s="25">
        <v>15606672</v>
      </c>
      <c r="H56" s="26">
        <v>9001531</v>
      </c>
      <c r="I56" s="24">
        <v>14380000</v>
      </c>
      <c r="J56" s="6">
        <v>14585606</v>
      </c>
      <c r="K56" s="25">
        <v>15241033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3.5">
      <c r="A58" s="64" t="s">
        <v>58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3.5">
      <c r="A59" s="90" t="s">
        <v>59</v>
      </c>
      <c r="B59" s="6">
        <v>0</v>
      </c>
      <c r="C59" s="6">
        <v>0</v>
      </c>
      <c r="D59" s="23">
        <v>505300</v>
      </c>
      <c r="E59" s="24">
        <v>635576</v>
      </c>
      <c r="F59" s="6">
        <v>635576</v>
      </c>
      <c r="G59" s="25">
        <v>635576</v>
      </c>
      <c r="H59" s="26">
        <v>635576</v>
      </c>
      <c r="I59" s="24">
        <v>726710</v>
      </c>
      <c r="J59" s="6">
        <v>760139</v>
      </c>
      <c r="K59" s="25">
        <v>795105</v>
      </c>
    </row>
    <row r="60" spans="1:11" ht="13.5">
      <c r="A60" s="90" t="s">
        <v>60</v>
      </c>
      <c r="B60" s="6">
        <v>15000</v>
      </c>
      <c r="C60" s="6">
        <v>15000</v>
      </c>
      <c r="D60" s="23">
        <v>15000</v>
      </c>
      <c r="E60" s="24">
        <v>15949546</v>
      </c>
      <c r="F60" s="6">
        <v>15949546</v>
      </c>
      <c r="G60" s="25">
        <v>15949546</v>
      </c>
      <c r="H60" s="26">
        <v>15949546</v>
      </c>
      <c r="I60" s="24">
        <v>15388393</v>
      </c>
      <c r="J60" s="6">
        <v>16310796</v>
      </c>
      <c r="K60" s="25">
        <v>17288544</v>
      </c>
    </row>
    <row r="61" spans="1:11" ht="13.5">
      <c r="A61" s="91" t="s">
        <v>61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3.5">
      <c r="A62" s="96" t="s">
        <v>62</v>
      </c>
      <c r="B62" s="97">
        <v>0</v>
      </c>
      <c r="C62" s="98">
        <v>0</v>
      </c>
      <c r="D62" s="99">
        <v>0</v>
      </c>
      <c r="E62" s="97">
        <v>0</v>
      </c>
      <c r="F62" s="98">
        <v>0</v>
      </c>
      <c r="G62" s="99">
        <v>0</v>
      </c>
      <c r="H62" s="100">
        <v>0</v>
      </c>
      <c r="I62" s="97">
        <v>0</v>
      </c>
      <c r="J62" s="98">
        <v>0</v>
      </c>
      <c r="K62" s="99">
        <v>0</v>
      </c>
    </row>
    <row r="63" spans="1:11" ht="13.5">
      <c r="A63" s="96" t="s">
        <v>63</v>
      </c>
      <c r="B63" s="97">
        <v>472</v>
      </c>
      <c r="C63" s="98">
        <v>472</v>
      </c>
      <c r="D63" s="99">
        <v>300</v>
      </c>
      <c r="E63" s="97">
        <v>300</v>
      </c>
      <c r="F63" s="98">
        <v>300</v>
      </c>
      <c r="G63" s="99">
        <v>300</v>
      </c>
      <c r="H63" s="100">
        <v>300</v>
      </c>
      <c r="I63" s="97">
        <v>150</v>
      </c>
      <c r="J63" s="98">
        <v>150</v>
      </c>
      <c r="K63" s="99">
        <v>150</v>
      </c>
    </row>
    <row r="64" spans="1:11" ht="13.5">
      <c r="A64" s="96" t="s">
        <v>64</v>
      </c>
      <c r="B64" s="97">
        <v>0</v>
      </c>
      <c r="C64" s="98">
        <v>0</v>
      </c>
      <c r="D64" s="99">
        <v>0</v>
      </c>
      <c r="E64" s="97">
        <v>0</v>
      </c>
      <c r="F64" s="98">
        <v>0</v>
      </c>
      <c r="G64" s="99">
        <v>0</v>
      </c>
      <c r="H64" s="100">
        <v>0</v>
      </c>
      <c r="I64" s="97">
        <v>0</v>
      </c>
      <c r="J64" s="98">
        <v>0</v>
      </c>
      <c r="K64" s="99">
        <v>0</v>
      </c>
    </row>
    <row r="65" spans="1:11" ht="13.5">
      <c r="A65" s="96" t="s">
        <v>65</v>
      </c>
      <c r="B65" s="97">
        <v>0</v>
      </c>
      <c r="C65" s="98">
        <v>0</v>
      </c>
      <c r="D65" s="99">
        <v>0</v>
      </c>
      <c r="E65" s="97">
        <v>0</v>
      </c>
      <c r="F65" s="98">
        <v>0</v>
      </c>
      <c r="G65" s="99">
        <v>0</v>
      </c>
      <c r="H65" s="100">
        <v>0</v>
      </c>
      <c r="I65" s="97">
        <v>0</v>
      </c>
      <c r="J65" s="98">
        <v>0</v>
      </c>
      <c r="K65" s="99">
        <v>0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3.5">
      <c r="A67" s="105"/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3.5">
      <c r="A68" s="107"/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3.5">
      <c r="A69" s="108"/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3.5" hidden="1">
      <c r="A70" s="4" t="s">
        <v>134</v>
      </c>
      <c r="B70" s="5">
        <f>IF(ISERROR(B71/B72),0,(B71/B72))</f>
        <v>0.7172660984644745</v>
      </c>
      <c r="C70" s="5">
        <f aca="true" t="shared" si="8" ref="C70:K70">IF(ISERROR(C71/C72),0,(C71/C72))</f>
        <v>0</v>
      </c>
      <c r="D70" s="5">
        <f t="shared" si="8"/>
        <v>0</v>
      </c>
      <c r="E70" s="5">
        <f t="shared" si="8"/>
        <v>0</v>
      </c>
      <c r="F70" s="5">
        <f t="shared" si="8"/>
        <v>0.0023855559677237745</v>
      </c>
      <c r="G70" s="5">
        <f t="shared" si="8"/>
        <v>0.0023855559677237745</v>
      </c>
      <c r="H70" s="5">
        <f t="shared" si="8"/>
        <v>0.00019637719914665622</v>
      </c>
      <c r="I70" s="5">
        <f t="shared" si="8"/>
        <v>0.7767042168793501</v>
      </c>
      <c r="J70" s="5">
        <f t="shared" si="8"/>
        <v>0.6767243784009317</v>
      </c>
      <c r="K70" s="5">
        <f t="shared" si="8"/>
        <v>0.6422202811526384</v>
      </c>
    </row>
    <row r="71" spans="1:11" ht="12.75" hidden="1">
      <c r="A71" s="2" t="s">
        <v>135</v>
      </c>
      <c r="B71" s="2">
        <f>+B83</f>
        <v>68776574</v>
      </c>
      <c r="C71" s="2">
        <f aca="true" t="shared" si="9" ref="C71:K71">+C83</f>
        <v>0</v>
      </c>
      <c r="D71" s="2">
        <f t="shared" si="9"/>
        <v>0</v>
      </c>
      <c r="E71" s="2">
        <f t="shared" si="9"/>
        <v>0</v>
      </c>
      <c r="F71" s="2">
        <f t="shared" si="9"/>
        <v>224471</v>
      </c>
      <c r="G71" s="2">
        <f t="shared" si="9"/>
        <v>224471</v>
      </c>
      <c r="H71" s="2">
        <f t="shared" si="9"/>
        <v>16955</v>
      </c>
      <c r="I71" s="2">
        <f t="shared" si="9"/>
        <v>76956921</v>
      </c>
      <c r="J71" s="2">
        <f t="shared" si="9"/>
        <v>76807570</v>
      </c>
      <c r="K71" s="2">
        <f t="shared" si="9"/>
        <v>76857068</v>
      </c>
    </row>
    <row r="72" spans="1:11" ht="12.75" hidden="1">
      <c r="A72" s="2" t="s">
        <v>136</v>
      </c>
      <c r="B72" s="2">
        <f>+B77</f>
        <v>95887111</v>
      </c>
      <c r="C72" s="2">
        <f aca="true" t="shared" si="10" ref="C72:K72">+C77</f>
        <v>7419902</v>
      </c>
      <c r="D72" s="2">
        <f t="shared" si="10"/>
        <v>10578623</v>
      </c>
      <c r="E72" s="2">
        <f t="shared" si="10"/>
        <v>93495658</v>
      </c>
      <c r="F72" s="2">
        <f t="shared" si="10"/>
        <v>94095885</v>
      </c>
      <c r="G72" s="2">
        <f t="shared" si="10"/>
        <v>94095885</v>
      </c>
      <c r="H72" s="2">
        <f t="shared" si="10"/>
        <v>86338944</v>
      </c>
      <c r="I72" s="2">
        <f t="shared" si="10"/>
        <v>99081374</v>
      </c>
      <c r="J72" s="2">
        <f t="shared" si="10"/>
        <v>113499044</v>
      </c>
      <c r="K72" s="2">
        <f t="shared" si="10"/>
        <v>119673997</v>
      </c>
    </row>
    <row r="73" spans="1:11" ht="12.75" hidden="1">
      <c r="A73" s="2" t="s">
        <v>137</v>
      </c>
      <c r="B73" s="2">
        <f>+B74</f>
        <v>-63949864.49999999</v>
      </c>
      <c r="C73" s="2">
        <f aca="true" t="shared" si="11" ref="C73:K73">+(C78+C80+C81+C82)-(B78+B80+B81+B82)</f>
        <v>-43147474</v>
      </c>
      <c r="D73" s="2">
        <f t="shared" si="11"/>
        <v>-38480809</v>
      </c>
      <c r="E73" s="2">
        <f t="shared" si="11"/>
        <v>91000199</v>
      </c>
      <c r="F73" s="2">
        <f>+(F78+F80+F81+F82)-(D78+D80+D81+D82)</f>
        <v>96001473</v>
      </c>
      <c r="G73" s="2">
        <f>+(G78+G80+G81+G82)-(D78+D80+D81+D82)</f>
        <v>96001473</v>
      </c>
      <c r="H73" s="2">
        <f>+(H78+H80+H81+H82)-(D78+D80+D81+D82)</f>
        <v>72126630</v>
      </c>
      <c r="I73" s="2">
        <f>+(I78+I80+I81+I82)-(E78+E80+E81+E82)</f>
        <v>5978265</v>
      </c>
      <c r="J73" s="2">
        <f t="shared" si="11"/>
        <v>3164440</v>
      </c>
      <c r="K73" s="2">
        <f t="shared" si="11"/>
        <v>6357138</v>
      </c>
    </row>
    <row r="74" spans="1:11" ht="12.75" hidden="1">
      <c r="A74" s="2" t="s">
        <v>138</v>
      </c>
      <c r="B74" s="2">
        <f>+TREND(C74:E74)</f>
        <v>-63949864.49999999</v>
      </c>
      <c r="C74" s="2">
        <f>+C73</f>
        <v>-43147474</v>
      </c>
      <c r="D74" s="2">
        <f aca="true" t="shared" si="12" ref="D74:K74">+D73</f>
        <v>-38480809</v>
      </c>
      <c r="E74" s="2">
        <f t="shared" si="12"/>
        <v>91000199</v>
      </c>
      <c r="F74" s="2">
        <f t="shared" si="12"/>
        <v>96001473</v>
      </c>
      <c r="G74" s="2">
        <f t="shared" si="12"/>
        <v>96001473</v>
      </c>
      <c r="H74" s="2">
        <f t="shared" si="12"/>
        <v>72126630</v>
      </c>
      <c r="I74" s="2">
        <f t="shared" si="12"/>
        <v>5978265</v>
      </c>
      <c r="J74" s="2">
        <f t="shared" si="12"/>
        <v>3164440</v>
      </c>
      <c r="K74" s="2">
        <f t="shared" si="12"/>
        <v>6357138</v>
      </c>
    </row>
    <row r="75" spans="1:11" ht="12.75" hidden="1">
      <c r="A75" s="2" t="s">
        <v>139</v>
      </c>
      <c r="B75" s="2">
        <f>+B84-(((B80+B81+B78)*B70)-B79)</f>
        <v>-3957458.1475445554</v>
      </c>
      <c r="C75" s="2">
        <f aca="true" t="shared" si="13" ref="C75:K75">+C84-(((C80+C81+C78)*C70)-C79)</f>
        <v>-21409303</v>
      </c>
      <c r="D75" s="2">
        <f t="shared" si="13"/>
        <v>3016638</v>
      </c>
      <c r="E75" s="2">
        <f t="shared" si="13"/>
        <v>43069155</v>
      </c>
      <c r="F75" s="2">
        <f t="shared" si="13"/>
        <v>21709999.517192733</v>
      </c>
      <c r="G75" s="2">
        <f t="shared" si="13"/>
        <v>21709999.517192733</v>
      </c>
      <c r="H75" s="2">
        <f t="shared" si="13"/>
        <v>38414536.15038751</v>
      </c>
      <c r="I75" s="2">
        <f t="shared" si="13"/>
        <v>-1988498.9416041523</v>
      </c>
      <c r="J75" s="2">
        <f t="shared" si="13"/>
        <v>-11791603.043221205</v>
      </c>
      <c r="K75" s="2">
        <f t="shared" si="13"/>
        <v>-14986031.088131465</v>
      </c>
    </row>
    <row r="76" spans="1:11" ht="12.75" hidden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2.75" hidden="1">
      <c r="A77" s="1" t="s">
        <v>66</v>
      </c>
      <c r="B77" s="3">
        <v>95887111</v>
      </c>
      <c r="C77" s="3">
        <v>7419902</v>
      </c>
      <c r="D77" s="3">
        <v>10578623</v>
      </c>
      <c r="E77" s="3">
        <v>93495658</v>
      </c>
      <c r="F77" s="3">
        <v>94095885</v>
      </c>
      <c r="G77" s="3">
        <v>94095885</v>
      </c>
      <c r="H77" s="3">
        <v>86338944</v>
      </c>
      <c r="I77" s="3">
        <v>99081374</v>
      </c>
      <c r="J77" s="3">
        <v>113499044</v>
      </c>
      <c r="K77" s="3">
        <v>119673997</v>
      </c>
    </row>
    <row r="78" spans="1:11" ht="12.75" hidden="1">
      <c r="A78" s="1" t="s">
        <v>67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2.75" hidden="1">
      <c r="A79" s="1" t="s">
        <v>68</v>
      </c>
      <c r="B79" s="3">
        <v>30345859</v>
      </c>
      <c r="C79" s="3">
        <v>-41011635</v>
      </c>
      <c r="D79" s="3">
        <v>-16443707</v>
      </c>
      <c r="E79" s="3">
        <v>24147234</v>
      </c>
      <c r="F79" s="3">
        <v>2398032</v>
      </c>
      <c r="G79" s="3">
        <v>2398032</v>
      </c>
      <c r="H79" s="3">
        <v>18961717</v>
      </c>
      <c r="I79" s="3">
        <v>27557061</v>
      </c>
      <c r="J79" s="3">
        <v>13500000</v>
      </c>
      <c r="K79" s="3">
        <v>12000000</v>
      </c>
    </row>
    <row r="80" spans="1:11" ht="12.75" hidden="1">
      <c r="A80" s="1" t="s">
        <v>69</v>
      </c>
      <c r="B80" s="3">
        <v>34867754</v>
      </c>
      <c r="C80" s="3">
        <v>-22402841</v>
      </c>
      <c r="D80" s="3">
        <v>9595844</v>
      </c>
      <c r="E80" s="3">
        <v>57197008</v>
      </c>
      <c r="F80" s="3">
        <v>57987419</v>
      </c>
      <c r="G80" s="3">
        <v>57987419</v>
      </c>
      <c r="H80" s="3">
        <v>38327064</v>
      </c>
      <c r="I80" s="3">
        <v>59175273</v>
      </c>
      <c r="J80" s="3">
        <v>62339713</v>
      </c>
      <c r="K80" s="3">
        <v>68696851</v>
      </c>
    </row>
    <row r="81" spans="1:11" ht="12.75" hidden="1">
      <c r="A81" s="1" t="s">
        <v>70</v>
      </c>
      <c r="B81" s="3">
        <v>12957338</v>
      </c>
      <c r="C81" s="3">
        <v>27080459</v>
      </c>
      <c r="D81" s="3">
        <v>-43399035</v>
      </c>
      <c r="E81" s="3">
        <v>0</v>
      </c>
      <c r="F81" s="3">
        <v>4210863</v>
      </c>
      <c r="G81" s="3">
        <v>4210863</v>
      </c>
      <c r="H81" s="3">
        <v>-3625</v>
      </c>
      <c r="I81" s="3">
        <v>4000000</v>
      </c>
      <c r="J81" s="3">
        <v>4000000</v>
      </c>
      <c r="K81" s="3">
        <v>4000000</v>
      </c>
    </row>
    <row r="82" spans="1:11" ht="12.75" hidden="1">
      <c r="A82" s="1" t="s">
        <v>71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2.75" hidden="1">
      <c r="A83" s="1" t="s">
        <v>72</v>
      </c>
      <c r="B83" s="3">
        <v>68776574</v>
      </c>
      <c r="C83" s="3">
        <v>0</v>
      </c>
      <c r="D83" s="3">
        <v>0</v>
      </c>
      <c r="E83" s="3">
        <v>0</v>
      </c>
      <c r="F83" s="3">
        <v>224471</v>
      </c>
      <c r="G83" s="3">
        <v>224471</v>
      </c>
      <c r="H83" s="3">
        <v>16955</v>
      </c>
      <c r="I83" s="3">
        <v>76956921</v>
      </c>
      <c r="J83" s="3">
        <v>76807570</v>
      </c>
      <c r="K83" s="3">
        <v>76857068</v>
      </c>
    </row>
    <row r="84" spans="1:11" ht="12.75" hidden="1">
      <c r="A84" s="1" t="s">
        <v>73</v>
      </c>
      <c r="B84" s="3">
        <v>0</v>
      </c>
      <c r="C84" s="3">
        <v>19602332</v>
      </c>
      <c r="D84" s="3">
        <v>19460345</v>
      </c>
      <c r="E84" s="3">
        <v>18921921</v>
      </c>
      <c r="F84" s="3">
        <v>19460345</v>
      </c>
      <c r="G84" s="3">
        <v>19460345</v>
      </c>
      <c r="H84" s="3">
        <v>19460345</v>
      </c>
      <c r="I84" s="3">
        <v>19522941</v>
      </c>
      <c r="J84" s="3">
        <v>19602098</v>
      </c>
      <c r="K84" s="3">
        <v>19701361</v>
      </c>
    </row>
    <row r="85" spans="1:11" ht="12.75" hidden="1">
      <c r="A85" s="1" t="s">
        <v>74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" customHeight="1">
      <c r="A1" s="109" t="s">
        <v>119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9</v>
      </c>
      <c r="D3" s="15" t="s">
        <v>9</v>
      </c>
      <c r="E3" s="13" t="s">
        <v>10</v>
      </c>
      <c r="F3" s="14" t="s">
        <v>11</v>
      </c>
      <c r="G3" s="15" t="s">
        <v>12</v>
      </c>
      <c r="H3" s="16" t="s">
        <v>13</v>
      </c>
      <c r="I3" s="13" t="s">
        <v>14</v>
      </c>
      <c r="J3" s="14" t="s">
        <v>15</v>
      </c>
      <c r="K3" s="15" t="s">
        <v>16</v>
      </c>
    </row>
    <row r="4" spans="1:11" ht="13.5">
      <c r="A4" s="17" t="s">
        <v>17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18</v>
      </c>
      <c r="B5" s="6">
        <v>356982349</v>
      </c>
      <c r="C5" s="6">
        <v>403204243</v>
      </c>
      <c r="D5" s="23">
        <v>452500385</v>
      </c>
      <c r="E5" s="24">
        <v>493726321</v>
      </c>
      <c r="F5" s="6">
        <v>500014557</v>
      </c>
      <c r="G5" s="25">
        <v>500014557</v>
      </c>
      <c r="H5" s="26">
        <v>498953887</v>
      </c>
      <c r="I5" s="24">
        <v>527978184</v>
      </c>
      <c r="J5" s="6">
        <v>559656900</v>
      </c>
      <c r="K5" s="25">
        <v>593236308</v>
      </c>
    </row>
    <row r="6" spans="1:11" ht="13.5">
      <c r="A6" s="22" t="s">
        <v>19</v>
      </c>
      <c r="B6" s="6">
        <v>743612316</v>
      </c>
      <c r="C6" s="6">
        <v>812088692</v>
      </c>
      <c r="D6" s="23">
        <v>875492220</v>
      </c>
      <c r="E6" s="24">
        <v>934259020</v>
      </c>
      <c r="F6" s="6">
        <v>903911574</v>
      </c>
      <c r="G6" s="25">
        <v>903911574</v>
      </c>
      <c r="H6" s="26">
        <v>841012652</v>
      </c>
      <c r="I6" s="24">
        <v>984895128</v>
      </c>
      <c r="J6" s="6">
        <v>1044440940</v>
      </c>
      <c r="K6" s="25">
        <v>1107487404</v>
      </c>
    </row>
    <row r="7" spans="1:11" ht="13.5">
      <c r="A7" s="22" t="s">
        <v>20</v>
      </c>
      <c r="B7" s="6">
        <v>31543815</v>
      </c>
      <c r="C7" s="6">
        <v>31077420</v>
      </c>
      <c r="D7" s="23">
        <v>40733869</v>
      </c>
      <c r="E7" s="24">
        <v>33138539</v>
      </c>
      <c r="F7" s="6">
        <v>40869271</v>
      </c>
      <c r="G7" s="25">
        <v>40869271</v>
      </c>
      <c r="H7" s="26">
        <v>39822465</v>
      </c>
      <c r="I7" s="24">
        <v>38703672</v>
      </c>
      <c r="J7" s="6">
        <v>43824636</v>
      </c>
      <c r="K7" s="25">
        <v>47927820</v>
      </c>
    </row>
    <row r="8" spans="1:11" ht="13.5">
      <c r="A8" s="22" t="s">
        <v>21</v>
      </c>
      <c r="B8" s="6">
        <v>129967622</v>
      </c>
      <c r="C8" s="6">
        <v>161353434</v>
      </c>
      <c r="D8" s="23">
        <v>195031458</v>
      </c>
      <c r="E8" s="24">
        <v>185135307</v>
      </c>
      <c r="F8" s="6">
        <v>185204570</v>
      </c>
      <c r="G8" s="25">
        <v>185204570</v>
      </c>
      <c r="H8" s="26">
        <v>182583231</v>
      </c>
      <c r="I8" s="24">
        <v>220387836</v>
      </c>
      <c r="J8" s="6">
        <v>214135596</v>
      </c>
      <c r="K8" s="25">
        <v>241010208</v>
      </c>
    </row>
    <row r="9" spans="1:11" ht="13.5">
      <c r="A9" s="22" t="s">
        <v>22</v>
      </c>
      <c r="B9" s="6">
        <v>142712214</v>
      </c>
      <c r="C9" s="6">
        <v>77391396</v>
      </c>
      <c r="D9" s="23">
        <v>69072228</v>
      </c>
      <c r="E9" s="24">
        <v>91013289</v>
      </c>
      <c r="F9" s="6">
        <v>94700578</v>
      </c>
      <c r="G9" s="25">
        <v>94700578</v>
      </c>
      <c r="H9" s="26">
        <v>64360868</v>
      </c>
      <c r="I9" s="24">
        <v>103830144</v>
      </c>
      <c r="J9" s="6">
        <v>108494904</v>
      </c>
      <c r="K9" s="25">
        <v>113451792</v>
      </c>
    </row>
    <row r="10" spans="1:11" ht="25.5">
      <c r="A10" s="27" t="s">
        <v>129</v>
      </c>
      <c r="B10" s="28">
        <f>SUM(B5:B9)</f>
        <v>1404818316</v>
      </c>
      <c r="C10" s="29">
        <f aca="true" t="shared" si="0" ref="C10:K10">SUM(C5:C9)</f>
        <v>1485115185</v>
      </c>
      <c r="D10" s="30">
        <f t="shared" si="0"/>
        <v>1632830160</v>
      </c>
      <c r="E10" s="28">
        <f t="shared" si="0"/>
        <v>1737272476</v>
      </c>
      <c r="F10" s="29">
        <f t="shared" si="0"/>
        <v>1724700550</v>
      </c>
      <c r="G10" s="31">
        <f t="shared" si="0"/>
        <v>1724700550</v>
      </c>
      <c r="H10" s="32">
        <f t="shared" si="0"/>
        <v>1626733103</v>
      </c>
      <c r="I10" s="28">
        <f t="shared" si="0"/>
        <v>1875794964</v>
      </c>
      <c r="J10" s="29">
        <f t="shared" si="0"/>
        <v>1970552976</v>
      </c>
      <c r="K10" s="31">
        <f t="shared" si="0"/>
        <v>2103113532</v>
      </c>
    </row>
    <row r="11" spans="1:11" ht="13.5">
      <c r="A11" s="22" t="s">
        <v>23</v>
      </c>
      <c r="B11" s="6">
        <v>315561415</v>
      </c>
      <c r="C11" s="6">
        <v>334643593</v>
      </c>
      <c r="D11" s="23">
        <v>357891445</v>
      </c>
      <c r="E11" s="24">
        <v>447322076</v>
      </c>
      <c r="F11" s="6">
        <v>418704950</v>
      </c>
      <c r="G11" s="25">
        <v>418704950</v>
      </c>
      <c r="H11" s="26">
        <v>367955597</v>
      </c>
      <c r="I11" s="24">
        <v>474992328</v>
      </c>
      <c r="J11" s="6">
        <v>506491644</v>
      </c>
      <c r="K11" s="25">
        <v>543252240</v>
      </c>
    </row>
    <row r="12" spans="1:11" ht="13.5">
      <c r="A12" s="22" t="s">
        <v>24</v>
      </c>
      <c r="B12" s="6">
        <v>18909736</v>
      </c>
      <c r="C12" s="6">
        <v>21811650</v>
      </c>
      <c r="D12" s="23">
        <v>22293002</v>
      </c>
      <c r="E12" s="24">
        <v>24043277</v>
      </c>
      <c r="F12" s="6">
        <v>24043277</v>
      </c>
      <c r="G12" s="25">
        <v>24043277</v>
      </c>
      <c r="H12" s="26">
        <v>20726536</v>
      </c>
      <c r="I12" s="24">
        <v>25357932</v>
      </c>
      <c r="J12" s="6">
        <v>28565820</v>
      </c>
      <c r="K12" s="25">
        <v>31136736</v>
      </c>
    </row>
    <row r="13" spans="1:11" ht="13.5">
      <c r="A13" s="22" t="s">
        <v>130</v>
      </c>
      <c r="B13" s="6">
        <v>63365309</v>
      </c>
      <c r="C13" s="6">
        <v>70332407</v>
      </c>
      <c r="D13" s="23">
        <v>70863364</v>
      </c>
      <c r="E13" s="24">
        <v>90643988</v>
      </c>
      <c r="F13" s="6">
        <v>90643995</v>
      </c>
      <c r="G13" s="25">
        <v>90643995</v>
      </c>
      <c r="H13" s="26">
        <v>66578026</v>
      </c>
      <c r="I13" s="24">
        <v>95176356</v>
      </c>
      <c r="J13" s="6">
        <v>99735144</v>
      </c>
      <c r="K13" s="25">
        <v>104731896</v>
      </c>
    </row>
    <row r="14" spans="1:11" ht="13.5">
      <c r="A14" s="22" t="s">
        <v>25</v>
      </c>
      <c r="B14" s="6">
        <v>24515486</v>
      </c>
      <c r="C14" s="6">
        <v>23102860</v>
      </c>
      <c r="D14" s="23">
        <v>22222847</v>
      </c>
      <c r="E14" s="24">
        <v>23698683</v>
      </c>
      <c r="F14" s="6">
        <v>23698683</v>
      </c>
      <c r="G14" s="25">
        <v>23698683</v>
      </c>
      <c r="H14" s="26">
        <v>21503556</v>
      </c>
      <c r="I14" s="24">
        <v>30152400</v>
      </c>
      <c r="J14" s="6">
        <v>36329940</v>
      </c>
      <c r="K14" s="25">
        <v>38265288</v>
      </c>
    </row>
    <row r="15" spans="1:11" ht="13.5">
      <c r="A15" s="22" t="s">
        <v>26</v>
      </c>
      <c r="B15" s="6">
        <v>621370682</v>
      </c>
      <c r="C15" s="6">
        <v>614992971</v>
      </c>
      <c r="D15" s="23">
        <v>644057948</v>
      </c>
      <c r="E15" s="24">
        <v>754029934</v>
      </c>
      <c r="F15" s="6">
        <v>763346282</v>
      </c>
      <c r="G15" s="25">
        <v>763346282</v>
      </c>
      <c r="H15" s="26">
        <v>592028105</v>
      </c>
      <c r="I15" s="24">
        <v>802125240</v>
      </c>
      <c r="J15" s="6">
        <v>835731600</v>
      </c>
      <c r="K15" s="25">
        <v>859783212</v>
      </c>
    </row>
    <row r="16" spans="1:11" ht="13.5">
      <c r="A16" s="22" t="s">
        <v>21</v>
      </c>
      <c r="B16" s="6">
        <v>629386</v>
      </c>
      <c r="C16" s="6">
        <v>727715</v>
      </c>
      <c r="D16" s="23">
        <v>6813925</v>
      </c>
      <c r="E16" s="24">
        <v>9267166</v>
      </c>
      <c r="F16" s="6">
        <v>8127166</v>
      </c>
      <c r="G16" s="25">
        <v>8127166</v>
      </c>
      <c r="H16" s="26">
        <v>5713796</v>
      </c>
      <c r="I16" s="24">
        <v>6900012</v>
      </c>
      <c r="J16" s="6">
        <v>6293988</v>
      </c>
      <c r="K16" s="25">
        <v>7244496</v>
      </c>
    </row>
    <row r="17" spans="1:11" ht="13.5">
      <c r="A17" s="22" t="s">
        <v>27</v>
      </c>
      <c r="B17" s="6">
        <v>285921355</v>
      </c>
      <c r="C17" s="6">
        <v>279734423</v>
      </c>
      <c r="D17" s="23">
        <v>338271077</v>
      </c>
      <c r="E17" s="24">
        <v>396710273</v>
      </c>
      <c r="F17" s="6">
        <v>403951070</v>
      </c>
      <c r="G17" s="25">
        <v>403951070</v>
      </c>
      <c r="H17" s="26">
        <v>266728716</v>
      </c>
      <c r="I17" s="24">
        <v>456244956</v>
      </c>
      <c r="J17" s="6">
        <v>474736548</v>
      </c>
      <c r="K17" s="25">
        <v>536308128</v>
      </c>
    </row>
    <row r="18" spans="1:11" ht="13.5">
      <c r="A18" s="33" t="s">
        <v>28</v>
      </c>
      <c r="B18" s="34">
        <f>SUM(B11:B17)</f>
        <v>1330273369</v>
      </c>
      <c r="C18" s="35">
        <f aca="true" t="shared" si="1" ref="C18:K18">SUM(C11:C17)</f>
        <v>1345345619</v>
      </c>
      <c r="D18" s="36">
        <f t="shared" si="1"/>
        <v>1462413608</v>
      </c>
      <c r="E18" s="34">
        <f t="shared" si="1"/>
        <v>1745715397</v>
      </c>
      <c r="F18" s="35">
        <f t="shared" si="1"/>
        <v>1732515423</v>
      </c>
      <c r="G18" s="37">
        <f t="shared" si="1"/>
        <v>1732515423</v>
      </c>
      <c r="H18" s="38">
        <f t="shared" si="1"/>
        <v>1341234332</v>
      </c>
      <c r="I18" s="34">
        <f t="shared" si="1"/>
        <v>1890949224</v>
      </c>
      <c r="J18" s="35">
        <f t="shared" si="1"/>
        <v>1987884684</v>
      </c>
      <c r="K18" s="37">
        <f t="shared" si="1"/>
        <v>2120721996</v>
      </c>
    </row>
    <row r="19" spans="1:11" ht="13.5">
      <c r="A19" s="33" t="s">
        <v>29</v>
      </c>
      <c r="B19" s="39">
        <f>+B10-B18</f>
        <v>74544947</v>
      </c>
      <c r="C19" s="40">
        <f aca="true" t="shared" si="2" ref="C19:K19">+C10-C18</f>
        <v>139769566</v>
      </c>
      <c r="D19" s="41">
        <f t="shared" si="2"/>
        <v>170416552</v>
      </c>
      <c r="E19" s="39">
        <f t="shared" si="2"/>
        <v>-8442921</v>
      </c>
      <c r="F19" s="40">
        <f t="shared" si="2"/>
        <v>-7814873</v>
      </c>
      <c r="G19" s="42">
        <f t="shared" si="2"/>
        <v>-7814873</v>
      </c>
      <c r="H19" s="43">
        <f t="shared" si="2"/>
        <v>285498771</v>
      </c>
      <c r="I19" s="39">
        <f t="shared" si="2"/>
        <v>-15154260</v>
      </c>
      <c r="J19" s="40">
        <f t="shared" si="2"/>
        <v>-17331708</v>
      </c>
      <c r="K19" s="42">
        <f t="shared" si="2"/>
        <v>-17608464</v>
      </c>
    </row>
    <row r="20" spans="1:11" ht="25.5">
      <c r="A20" s="44" t="s">
        <v>30</v>
      </c>
      <c r="B20" s="45">
        <v>81469264</v>
      </c>
      <c r="C20" s="46">
        <v>62110437</v>
      </c>
      <c r="D20" s="47">
        <v>66496449</v>
      </c>
      <c r="E20" s="45">
        <v>73831692</v>
      </c>
      <c r="F20" s="46">
        <v>71417354</v>
      </c>
      <c r="G20" s="48">
        <v>71417354</v>
      </c>
      <c r="H20" s="49">
        <v>54967249</v>
      </c>
      <c r="I20" s="45">
        <v>83949744</v>
      </c>
      <c r="J20" s="46">
        <v>69263052</v>
      </c>
      <c r="K20" s="48">
        <v>68106936</v>
      </c>
    </row>
    <row r="21" spans="1:11" ht="63.75">
      <c r="A21" s="50" t="s">
        <v>131</v>
      </c>
      <c r="B21" s="51">
        <v>0</v>
      </c>
      <c r="C21" s="52">
        <v>21564172</v>
      </c>
      <c r="D21" s="53">
        <v>17391722</v>
      </c>
      <c r="E21" s="51">
        <v>16023374</v>
      </c>
      <c r="F21" s="52">
        <v>15023374</v>
      </c>
      <c r="G21" s="54">
        <v>15023374</v>
      </c>
      <c r="H21" s="55">
        <v>13750718</v>
      </c>
      <c r="I21" s="51">
        <v>15247716</v>
      </c>
      <c r="J21" s="52">
        <v>17572488</v>
      </c>
      <c r="K21" s="54">
        <v>18029736</v>
      </c>
    </row>
    <row r="22" spans="1:11" ht="25.5">
      <c r="A22" s="56" t="s">
        <v>132</v>
      </c>
      <c r="B22" s="57">
        <f>SUM(B19:B21)</f>
        <v>156014211</v>
      </c>
      <c r="C22" s="58">
        <f aca="true" t="shared" si="3" ref="C22:K22">SUM(C19:C21)</f>
        <v>223444175</v>
      </c>
      <c r="D22" s="59">
        <f t="shared" si="3"/>
        <v>254304723</v>
      </c>
      <c r="E22" s="57">
        <f t="shared" si="3"/>
        <v>81412145</v>
      </c>
      <c r="F22" s="58">
        <f t="shared" si="3"/>
        <v>78625855</v>
      </c>
      <c r="G22" s="60">
        <f t="shared" si="3"/>
        <v>78625855</v>
      </c>
      <c r="H22" s="61">
        <f t="shared" si="3"/>
        <v>354216738</v>
      </c>
      <c r="I22" s="57">
        <f t="shared" si="3"/>
        <v>84043200</v>
      </c>
      <c r="J22" s="58">
        <f t="shared" si="3"/>
        <v>69503832</v>
      </c>
      <c r="K22" s="60">
        <f t="shared" si="3"/>
        <v>68528208</v>
      </c>
    </row>
    <row r="23" spans="1:11" ht="13.5">
      <c r="A23" s="50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62" t="s">
        <v>32</v>
      </c>
      <c r="B24" s="39">
        <f>SUM(B22:B23)</f>
        <v>156014211</v>
      </c>
      <c r="C24" s="40">
        <f aca="true" t="shared" si="4" ref="C24:K24">SUM(C22:C23)</f>
        <v>223444175</v>
      </c>
      <c r="D24" s="41">
        <f t="shared" si="4"/>
        <v>254304723</v>
      </c>
      <c r="E24" s="39">
        <f t="shared" si="4"/>
        <v>81412145</v>
      </c>
      <c r="F24" s="40">
        <f t="shared" si="4"/>
        <v>78625855</v>
      </c>
      <c r="G24" s="42">
        <f t="shared" si="4"/>
        <v>78625855</v>
      </c>
      <c r="H24" s="43">
        <f t="shared" si="4"/>
        <v>354216738</v>
      </c>
      <c r="I24" s="39">
        <f t="shared" si="4"/>
        <v>84043200</v>
      </c>
      <c r="J24" s="40">
        <f t="shared" si="4"/>
        <v>69503832</v>
      </c>
      <c r="K24" s="42">
        <f t="shared" si="4"/>
        <v>68528208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64" t="s">
        <v>133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3.5">
      <c r="A27" s="33" t="s">
        <v>33</v>
      </c>
      <c r="B27" s="7">
        <v>283341537</v>
      </c>
      <c r="C27" s="7">
        <v>162425991</v>
      </c>
      <c r="D27" s="69">
        <v>92937271</v>
      </c>
      <c r="E27" s="70">
        <v>316284807</v>
      </c>
      <c r="F27" s="7">
        <v>256908287</v>
      </c>
      <c r="G27" s="71">
        <v>256908287</v>
      </c>
      <c r="H27" s="72">
        <v>144880369</v>
      </c>
      <c r="I27" s="70">
        <v>295382305</v>
      </c>
      <c r="J27" s="7">
        <v>298373124</v>
      </c>
      <c r="K27" s="71">
        <v>244803960</v>
      </c>
    </row>
    <row r="28" spans="1:11" ht="13.5">
      <c r="A28" s="73" t="s">
        <v>34</v>
      </c>
      <c r="B28" s="6">
        <v>86167525</v>
      </c>
      <c r="C28" s="6">
        <v>0</v>
      </c>
      <c r="D28" s="23">
        <v>0</v>
      </c>
      <c r="E28" s="24">
        <v>80608871</v>
      </c>
      <c r="F28" s="6">
        <v>74994534</v>
      </c>
      <c r="G28" s="25">
        <v>74994534</v>
      </c>
      <c r="H28" s="26">
        <v>0</v>
      </c>
      <c r="I28" s="24">
        <v>95249126</v>
      </c>
      <c r="J28" s="6">
        <v>64702572</v>
      </c>
      <c r="K28" s="25">
        <v>59239596</v>
      </c>
    </row>
    <row r="29" spans="1:11" ht="13.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3.5">
      <c r="A30" s="22" t="s">
        <v>35</v>
      </c>
      <c r="B30" s="6">
        <v>0</v>
      </c>
      <c r="C30" s="6">
        <v>0</v>
      </c>
      <c r="D30" s="23">
        <v>0</v>
      </c>
      <c r="E30" s="24">
        <v>30000000</v>
      </c>
      <c r="F30" s="6">
        <v>15000000</v>
      </c>
      <c r="G30" s="25">
        <v>15000000</v>
      </c>
      <c r="H30" s="26">
        <v>0</v>
      </c>
      <c r="I30" s="24">
        <v>42000000</v>
      </c>
      <c r="J30" s="6">
        <v>80000004</v>
      </c>
      <c r="K30" s="25">
        <v>42000000</v>
      </c>
    </row>
    <row r="31" spans="1:11" ht="13.5">
      <c r="A31" s="22" t="s">
        <v>36</v>
      </c>
      <c r="B31" s="6">
        <v>197174012</v>
      </c>
      <c r="C31" s="6">
        <v>0</v>
      </c>
      <c r="D31" s="23">
        <v>0</v>
      </c>
      <c r="E31" s="24">
        <v>205675936</v>
      </c>
      <c r="F31" s="6">
        <v>166913753</v>
      </c>
      <c r="G31" s="25">
        <v>166913753</v>
      </c>
      <c r="H31" s="26">
        <v>0</v>
      </c>
      <c r="I31" s="24">
        <v>158133179</v>
      </c>
      <c r="J31" s="6">
        <v>153670548</v>
      </c>
      <c r="K31" s="25">
        <v>143564364</v>
      </c>
    </row>
    <row r="32" spans="1:11" ht="13.5">
      <c r="A32" s="33" t="s">
        <v>37</v>
      </c>
      <c r="B32" s="7">
        <f>SUM(B28:B31)</f>
        <v>283341537</v>
      </c>
      <c r="C32" s="7">
        <f aca="true" t="shared" si="5" ref="C32:K32">SUM(C28:C31)</f>
        <v>0</v>
      </c>
      <c r="D32" s="69">
        <f t="shared" si="5"/>
        <v>0</v>
      </c>
      <c r="E32" s="70">
        <f t="shared" si="5"/>
        <v>316284807</v>
      </c>
      <c r="F32" s="7">
        <f t="shared" si="5"/>
        <v>256908287</v>
      </c>
      <c r="G32" s="71">
        <f t="shared" si="5"/>
        <v>256908287</v>
      </c>
      <c r="H32" s="72">
        <f t="shared" si="5"/>
        <v>0</v>
      </c>
      <c r="I32" s="70">
        <f t="shared" si="5"/>
        <v>295382305</v>
      </c>
      <c r="J32" s="7">
        <f t="shared" si="5"/>
        <v>298373124</v>
      </c>
      <c r="K32" s="71">
        <f t="shared" si="5"/>
        <v>244803960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3.5">
      <c r="A34" s="64" t="s">
        <v>38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3.5">
      <c r="A35" s="22" t="s">
        <v>39</v>
      </c>
      <c r="B35" s="6">
        <v>578879369</v>
      </c>
      <c r="C35" s="6">
        <v>732487808</v>
      </c>
      <c r="D35" s="23">
        <v>957533049</v>
      </c>
      <c r="E35" s="24">
        <v>-212621695</v>
      </c>
      <c r="F35" s="6">
        <v>833972531</v>
      </c>
      <c r="G35" s="25">
        <v>833972531</v>
      </c>
      <c r="H35" s="26">
        <v>1051510082</v>
      </c>
      <c r="I35" s="24">
        <v>1162201657</v>
      </c>
      <c r="J35" s="6">
        <v>1417665311</v>
      </c>
      <c r="K35" s="25">
        <v>1739717747</v>
      </c>
    </row>
    <row r="36" spans="1:11" ht="13.5">
      <c r="A36" s="22" t="s">
        <v>40</v>
      </c>
      <c r="B36" s="6">
        <v>2048788409</v>
      </c>
      <c r="C36" s="6">
        <v>2143349657</v>
      </c>
      <c r="D36" s="23">
        <v>2292441889</v>
      </c>
      <c r="E36" s="24">
        <v>225640817</v>
      </c>
      <c r="F36" s="6">
        <v>2461922710</v>
      </c>
      <c r="G36" s="25">
        <v>2461922710</v>
      </c>
      <c r="H36" s="26">
        <v>2370928242</v>
      </c>
      <c r="I36" s="24">
        <v>2688985996</v>
      </c>
      <c r="J36" s="6">
        <v>2890542861</v>
      </c>
      <c r="K36" s="25">
        <v>3033679720</v>
      </c>
    </row>
    <row r="37" spans="1:11" ht="13.5">
      <c r="A37" s="22" t="s">
        <v>41</v>
      </c>
      <c r="B37" s="6">
        <v>302004536</v>
      </c>
      <c r="C37" s="6">
        <v>421834365</v>
      </c>
      <c r="D37" s="23">
        <v>505559879</v>
      </c>
      <c r="E37" s="24">
        <v>-82366655</v>
      </c>
      <c r="F37" s="6">
        <v>378188741</v>
      </c>
      <c r="G37" s="25">
        <v>378188741</v>
      </c>
      <c r="H37" s="26">
        <v>342999932</v>
      </c>
      <c r="I37" s="24">
        <v>584242192</v>
      </c>
      <c r="J37" s="6">
        <v>967204171</v>
      </c>
      <c r="K37" s="25">
        <v>1358920079</v>
      </c>
    </row>
    <row r="38" spans="1:11" ht="13.5">
      <c r="A38" s="22" t="s">
        <v>42</v>
      </c>
      <c r="B38" s="6">
        <v>369709750</v>
      </c>
      <c r="C38" s="6">
        <v>274605439</v>
      </c>
      <c r="D38" s="23">
        <v>256499372</v>
      </c>
      <c r="E38" s="24">
        <v>13973610</v>
      </c>
      <c r="F38" s="6">
        <v>358227872</v>
      </c>
      <c r="G38" s="25">
        <v>358227872</v>
      </c>
      <c r="H38" s="26">
        <v>246211462</v>
      </c>
      <c r="I38" s="24">
        <v>337446264</v>
      </c>
      <c r="J38" s="6">
        <v>342000972</v>
      </c>
      <c r="K38" s="25">
        <v>346946148</v>
      </c>
    </row>
    <row r="39" spans="1:11" ht="13.5">
      <c r="A39" s="22" t="s">
        <v>43</v>
      </c>
      <c r="B39" s="6">
        <v>1955953493</v>
      </c>
      <c r="C39" s="6">
        <v>1955953476</v>
      </c>
      <c r="D39" s="23">
        <v>2233610975</v>
      </c>
      <c r="E39" s="24">
        <v>0</v>
      </c>
      <c r="F39" s="6">
        <v>2559478636</v>
      </c>
      <c r="G39" s="25">
        <v>2559478636</v>
      </c>
      <c r="H39" s="26">
        <v>2479010176</v>
      </c>
      <c r="I39" s="24">
        <v>2929499195</v>
      </c>
      <c r="J39" s="6">
        <v>2999003027</v>
      </c>
      <c r="K39" s="25">
        <v>3067531235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64" t="s">
        <v>44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3.5">
      <c r="A42" s="22" t="s">
        <v>45</v>
      </c>
      <c r="B42" s="6">
        <v>248572796</v>
      </c>
      <c r="C42" s="6">
        <v>1573531851</v>
      </c>
      <c r="D42" s="23">
        <v>1756250676</v>
      </c>
      <c r="E42" s="24">
        <v>264318099</v>
      </c>
      <c r="F42" s="6">
        <v>1674840246</v>
      </c>
      <c r="G42" s="25">
        <v>1674840246</v>
      </c>
      <c r="H42" s="26">
        <v>1767588183</v>
      </c>
      <c r="I42" s="24">
        <v>201515018</v>
      </c>
      <c r="J42" s="6">
        <v>243816397</v>
      </c>
      <c r="K42" s="25">
        <v>307939257</v>
      </c>
    </row>
    <row r="43" spans="1:11" ht="13.5">
      <c r="A43" s="22" t="s">
        <v>46</v>
      </c>
      <c r="B43" s="6">
        <v>-127795607</v>
      </c>
      <c r="C43" s="6">
        <v>-145123947</v>
      </c>
      <c r="D43" s="23">
        <v>-109256684</v>
      </c>
      <c r="E43" s="24">
        <v>-316284807</v>
      </c>
      <c r="F43" s="6">
        <v>-252877318</v>
      </c>
      <c r="G43" s="25">
        <v>-252877318</v>
      </c>
      <c r="H43" s="26">
        <v>-151393760</v>
      </c>
      <c r="I43" s="24">
        <v>-272999876</v>
      </c>
      <c r="J43" s="6">
        <v>-270197655</v>
      </c>
      <c r="K43" s="25">
        <v>-220800960</v>
      </c>
    </row>
    <row r="44" spans="1:11" ht="13.5">
      <c r="A44" s="22" t="s">
        <v>47</v>
      </c>
      <c r="B44" s="6">
        <v>-13508939</v>
      </c>
      <c r="C44" s="6">
        <v>37222154</v>
      </c>
      <c r="D44" s="23">
        <v>1521112</v>
      </c>
      <c r="E44" s="24">
        <v>-33676579</v>
      </c>
      <c r="F44" s="6">
        <v>51000617</v>
      </c>
      <c r="G44" s="25">
        <v>51000617</v>
      </c>
      <c r="H44" s="26">
        <v>-35604883</v>
      </c>
      <c r="I44" s="24">
        <v>16803599</v>
      </c>
      <c r="J44" s="6">
        <v>1536400</v>
      </c>
      <c r="K44" s="25">
        <v>1536400</v>
      </c>
    </row>
    <row r="45" spans="1:11" ht="13.5">
      <c r="A45" s="33" t="s">
        <v>48</v>
      </c>
      <c r="B45" s="7">
        <v>270209165</v>
      </c>
      <c r="C45" s="7">
        <v>1851563395</v>
      </c>
      <c r="D45" s="69">
        <v>2174315365</v>
      </c>
      <c r="E45" s="70">
        <v>-85643287</v>
      </c>
      <c r="F45" s="7">
        <v>2171274422</v>
      </c>
      <c r="G45" s="71">
        <v>2171274422</v>
      </c>
      <c r="H45" s="72">
        <v>3013709847</v>
      </c>
      <c r="I45" s="70">
        <v>603338741</v>
      </c>
      <c r="J45" s="7">
        <v>643957603</v>
      </c>
      <c r="K45" s="71">
        <v>811357047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64" t="s">
        <v>49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3.5">
      <c r="A48" s="22" t="s">
        <v>50</v>
      </c>
      <c r="B48" s="6">
        <v>391669708</v>
      </c>
      <c r="C48" s="6">
        <v>503772305</v>
      </c>
      <c r="D48" s="23">
        <v>698055080</v>
      </c>
      <c r="E48" s="24">
        <v>-1645156312</v>
      </c>
      <c r="F48" s="6">
        <v>572523860</v>
      </c>
      <c r="G48" s="25">
        <v>572523860</v>
      </c>
      <c r="H48" s="26">
        <v>809868424</v>
      </c>
      <c r="I48" s="24">
        <v>669652234</v>
      </c>
      <c r="J48" s="6">
        <v>724412837</v>
      </c>
      <c r="K48" s="25">
        <v>834958931</v>
      </c>
    </row>
    <row r="49" spans="1:11" ht="13.5">
      <c r="A49" s="22" t="s">
        <v>51</v>
      </c>
      <c r="B49" s="6">
        <f>+B75</f>
        <v>81586788.86369678</v>
      </c>
      <c r="C49" s="6">
        <f aca="true" t="shared" si="6" ref="C49:K49">+C75</f>
        <v>95556455.27802983</v>
      </c>
      <c r="D49" s="23">
        <f t="shared" si="6"/>
        <v>151268537.32946008</v>
      </c>
      <c r="E49" s="24">
        <f t="shared" si="6"/>
        <v>-127600340.53956467</v>
      </c>
      <c r="F49" s="6">
        <f t="shared" si="6"/>
        <v>77367678.60403827</v>
      </c>
      <c r="G49" s="25">
        <f t="shared" si="6"/>
        <v>77367678.60403827</v>
      </c>
      <c r="H49" s="26">
        <f t="shared" si="6"/>
        <v>13044860.552141488</v>
      </c>
      <c r="I49" s="24">
        <f t="shared" si="6"/>
        <v>21278410.1089893</v>
      </c>
      <c r="J49" s="6">
        <f t="shared" si="6"/>
        <v>194537916.60729337</v>
      </c>
      <c r="K49" s="25">
        <f t="shared" si="6"/>
        <v>379390344.7572366</v>
      </c>
    </row>
    <row r="50" spans="1:11" ht="13.5">
      <c r="A50" s="33" t="s">
        <v>52</v>
      </c>
      <c r="B50" s="7">
        <f>+B48-B49</f>
        <v>310082919.1363032</v>
      </c>
      <c r="C50" s="7">
        <f aca="true" t="shared" si="7" ref="C50:K50">+C48-C49</f>
        <v>408215849.7219702</v>
      </c>
      <c r="D50" s="69">
        <f t="shared" si="7"/>
        <v>546786542.6705399</v>
      </c>
      <c r="E50" s="70">
        <f t="shared" si="7"/>
        <v>-1517555971.4604354</v>
      </c>
      <c r="F50" s="7">
        <f t="shared" si="7"/>
        <v>495156181.39596176</v>
      </c>
      <c r="G50" s="71">
        <f t="shared" si="7"/>
        <v>495156181.39596176</v>
      </c>
      <c r="H50" s="72">
        <f t="shared" si="7"/>
        <v>796823563.4478586</v>
      </c>
      <c r="I50" s="70">
        <f t="shared" si="7"/>
        <v>648373823.8910108</v>
      </c>
      <c r="J50" s="7">
        <f t="shared" si="7"/>
        <v>529874920.39270663</v>
      </c>
      <c r="K50" s="71">
        <f t="shared" si="7"/>
        <v>455568586.2427634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3.5">
      <c r="A52" s="64" t="s">
        <v>53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54</v>
      </c>
      <c r="B53" s="6">
        <v>2048019272</v>
      </c>
      <c r="C53" s="6">
        <v>1987007640</v>
      </c>
      <c r="D53" s="23">
        <v>2130214365</v>
      </c>
      <c r="E53" s="24">
        <v>225640817</v>
      </c>
      <c r="F53" s="6">
        <v>2299126155</v>
      </c>
      <c r="G53" s="25">
        <v>2299126155</v>
      </c>
      <c r="H53" s="26">
        <v>2208700718</v>
      </c>
      <c r="I53" s="24">
        <v>2526135416</v>
      </c>
      <c r="J53" s="6">
        <v>2727692281</v>
      </c>
      <c r="K53" s="25">
        <v>2870829140</v>
      </c>
    </row>
    <row r="54" spans="1:11" ht="13.5">
      <c r="A54" s="22" t="s">
        <v>55</v>
      </c>
      <c r="B54" s="6">
        <v>63365309</v>
      </c>
      <c r="C54" s="6">
        <v>0</v>
      </c>
      <c r="D54" s="23">
        <v>70044493</v>
      </c>
      <c r="E54" s="24">
        <v>90643988</v>
      </c>
      <c r="F54" s="6">
        <v>90643995</v>
      </c>
      <c r="G54" s="25">
        <v>90643995</v>
      </c>
      <c r="H54" s="26">
        <v>66578026</v>
      </c>
      <c r="I54" s="24">
        <v>95176356</v>
      </c>
      <c r="J54" s="6">
        <v>99735144</v>
      </c>
      <c r="K54" s="25">
        <v>104731896</v>
      </c>
    </row>
    <row r="55" spans="1:11" ht="13.5">
      <c r="A55" s="22" t="s">
        <v>56</v>
      </c>
      <c r="B55" s="6">
        <v>59871093</v>
      </c>
      <c r="C55" s="6">
        <v>83744875</v>
      </c>
      <c r="D55" s="23">
        <v>0</v>
      </c>
      <c r="E55" s="24">
        <v>96914420</v>
      </c>
      <c r="F55" s="6">
        <v>102501537</v>
      </c>
      <c r="G55" s="25">
        <v>102501537</v>
      </c>
      <c r="H55" s="26">
        <v>72723673</v>
      </c>
      <c r="I55" s="24">
        <v>59100794</v>
      </c>
      <c r="J55" s="6">
        <v>79868724</v>
      </c>
      <c r="K55" s="25">
        <v>114464328</v>
      </c>
    </row>
    <row r="56" spans="1:11" ht="13.5">
      <c r="A56" s="22" t="s">
        <v>57</v>
      </c>
      <c r="B56" s="6">
        <v>68819821</v>
      </c>
      <c r="C56" s="6">
        <v>41247443</v>
      </c>
      <c r="D56" s="23">
        <v>44294341</v>
      </c>
      <c r="E56" s="24">
        <v>56428289</v>
      </c>
      <c r="F56" s="6">
        <v>58793651</v>
      </c>
      <c r="G56" s="25">
        <v>58793651</v>
      </c>
      <c r="H56" s="26">
        <v>41015315</v>
      </c>
      <c r="I56" s="24">
        <v>54577656</v>
      </c>
      <c r="J56" s="6">
        <v>61722876</v>
      </c>
      <c r="K56" s="25">
        <v>68216388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3.5">
      <c r="A58" s="64" t="s">
        <v>58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3.5">
      <c r="A59" s="90" t="s">
        <v>59</v>
      </c>
      <c r="B59" s="6">
        <v>28362134</v>
      </c>
      <c r="C59" s="6">
        <v>29196432</v>
      </c>
      <c r="D59" s="23">
        <v>0</v>
      </c>
      <c r="E59" s="24">
        <v>34740147</v>
      </c>
      <c r="F59" s="6">
        <v>34740147</v>
      </c>
      <c r="G59" s="25">
        <v>34740147</v>
      </c>
      <c r="H59" s="26">
        <v>58480294</v>
      </c>
      <c r="I59" s="24">
        <v>8855559</v>
      </c>
      <c r="J59" s="6">
        <v>-7484558</v>
      </c>
      <c r="K59" s="25">
        <v>-7933629</v>
      </c>
    </row>
    <row r="60" spans="1:11" ht="13.5">
      <c r="A60" s="90" t="s">
        <v>60</v>
      </c>
      <c r="B60" s="6">
        <v>0</v>
      </c>
      <c r="C60" s="6">
        <v>0</v>
      </c>
      <c r="D60" s="23">
        <v>0</v>
      </c>
      <c r="E60" s="24">
        <v>103166538</v>
      </c>
      <c r="F60" s="6">
        <v>103166538</v>
      </c>
      <c r="G60" s="25">
        <v>103166538</v>
      </c>
      <c r="H60" s="26">
        <v>108998740</v>
      </c>
      <c r="I60" s="24">
        <v>-130096104</v>
      </c>
      <c r="J60" s="6">
        <v>-137901852</v>
      </c>
      <c r="K60" s="25">
        <v>-146175972</v>
      </c>
    </row>
    <row r="61" spans="1:11" ht="13.5">
      <c r="A61" s="91" t="s">
        <v>61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3.5">
      <c r="A62" s="96" t="s">
        <v>62</v>
      </c>
      <c r="B62" s="97">
        <v>0</v>
      </c>
      <c r="C62" s="98">
        <v>0</v>
      </c>
      <c r="D62" s="99">
        <v>0</v>
      </c>
      <c r="E62" s="97">
        <v>0</v>
      </c>
      <c r="F62" s="98">
        <v>0</v>
      </c>
      <c r="G62" s="99">
        <v>0</v>
      </c>
      <c r="H62" s="100">
        <v>0</v>
      </c>
      <c r="I62" s="97">
        <v>0</v>
      </c>
      <c r="J62" s="98">
        <v>0</v>
      </c>
      <c r="K62" s="99">
        <v>0</v>
      </c>
    </row>
    <row r="63" spans="1:11" ht="13.5">
      <c r="A63" s="96" t="s">
        <v>63</v>
      </c>
      <c r="B63" s="97">
        <v>0</v>
      </c>
      <c r="C63" s="98">
        <v>0</v>
      </c>
      <c r="D63" s="99">
        <v>0</v>
      </c>
      <c r="E63" s="97">
        <v>88</v>
      </c>
      <c r="F63" s="98">
        <v>88</v>
      </c>
      <c r="G63" s="99">
        <v>88</v>
      </c>
      <c r="H63" s="100">
        <v>0</v>
      </c>
      <c r="I63" s="97">
        <v>0</v>
      </c>
      <c r="J63" s="98">
        <v>0</v>
      </c>
      <c r="K63" s="99">
        <v>0</v>
      </c>
    </row>
    <row r="64" spans="1:11" ht="13.5">
      <c r="A64" s="96" t="s">
        <v>64</v>
      </c>
      <c r="B64" s="97">
        <v>15069</v>
      </c>
      <c r="C64" s="98">
        <v>0</v>
      </c>
      <c r="D64" s="99">
        <v>0</v>
      </c>
      <c r="E64" s="97">
        <v>0</v>
      </c>
      <c r="F64" s="98">
        <v>0</v>
      </c>
      <c r="G64" s="99">
        <v>0</v>
      </c>
      <c r="H64" s="100">
        <v>9747</v>
      </c>
      <c r="I64" s="97">
        <v>10234</v>
      </c>
      <c r="J64" s="98">
        <v>0</v>
      </c>
      <c r="K64" s="99">
        <v>0</v>
      </c>
    </row>
    <row r="65" spans="1:11" ht="13.5">
      <c r="A65" s="96" t="s">
        <v>65</v>
      </c>
      <c r="B65" s="97">
        <v>0</v>
      </c>
      <c r="C65" s="98">
        <v>0</v>
      </c>
      <c r="D65" s="99">
        <v>0</v>
      </c>
      <c r="E65" s="97">
        <v>77562</v>
      </c>
      <c r="F65" s="98">
        <v>77562</v>
      </c>
      <c r="G65" s="99">
        <v>77562</v>
      </c>
      <c r="H65" s="100">
        <v>0</v>
      </c>
      <c r="I65" s="97">
        <v>0</v>
      </c>
      <c r="J65" s="98">
        <v>0</v>
      </c>
      <c r="K65" s="99">
        <v>0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3.5">
      <c r="A67" s="105"/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3.5">
      <c r="A68" s="107"/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3.5">
      <c r="A69" s="108"/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3.5" hidden="1">
      <c r="A70" s="4" t="s">
        <v>134</v>
      </c>
      <c r="B70" s="5">
        <f>IF(ISERROR(B71/B72),0,(B71/B72))</f>
        <v>0.958708856054033</v>
      </c>
      <c r="C70" s="5">
        <f aca="true" t="shared" si="8" ref="C70:K70">IF(ISERROR(C71/C72),0,(C71/C72))</f>
        <v>1.1358872002298475</v>
      </c>
      <c r="D70" s="5">
        <f t="shared" si="8"/>
        <v>1.1123762399812414</v>
      </c>
      <c r="E70" s="5">
        <f t="shared" si="8"/>
        <v>0.031112942759389296</v>
      </c>
      <c r="F70" s="5">
        <f t="shared" si="8"/>
        <v>0.9447883236466644</v>
      </c>
      <c r="G70" s="5">
        <f t="shared" si="8"/>
        <v>0.9447883236466644</v>
      </c>
      <c r="H70" s="5">
        <f t="shared" si="8"/>
        <v>1.0868914981122137</v>
      </c>
      <c r="I70" s="5">
        <f t="shared" si="8"/>
        <v>1.0462109190677455</v>
      </c>
      <c r="J70" s="5">
        <f t="shared" si="8"/>
        <v>1.0451837705163884</v>
      </c>
      <c r="K70" s="5">
        <f t="shared" si="8"/>
        <v>1.0261514583900693</v>
      </c>
    </row>
    <row r="71" spans="1:11" ht="12.75" hidden="1">
      <c r="A71" s="2" t="s">
        <v>135</v>
      </c>
      <c r="B71" s="2">
        <f>+B83</f>
        <v>1182173614</v>
      </c>
      <c r="C71" s="2">
        <f aca="true" t="shared" si="9" ref="C71:K71">+C83</f>
        <v>1455402668</v>
      </c>
      <c r="D71" s="2">
        <f t="shared" si="9"/>
        <v>1541454176</v>
      </c>
      <c r="E71" s="2">
        <f t="shared" si="9"/>
        <v>47025123</v>
      </c>
      <c r="F71" s="2">
        <f t="shared" si="9"/>
        <v>1406138765</v>
      </c>
      <c r="G71" s="2">
        <f t="shared" si="9"/>
        <v>1406138765</v>
      </c>
      <c r="H71" s="2">
        <f t="shared" si="9"/>
        <v>1516925081</v>
      </c>
      <c r="I71" s="2">
        <f t="shared" si="9"/>
        <v>1676054562</v>
      </c>
      <c r="J71" s="2">
        <f t="shared" si="9"/>
        <v>1773598336</v>
      </c>
      <c r="K71" s="2">
        <f t="shared" si="9"/>
        <v>1844770717</v>
      </c>
    </row>
    <row r="72" spans="1:11" ht="12.75" hidden="1">
      <c r="A72" s="2" t="s">
        <v>136</v>
      </c>
      <c r="B72" s="2">
        <f>+B77</f>
        <v>1233089281</v>
      </c>
      <c r="C72" s="2">
        <f aca="true" t="shared" si="10" ref="C72:K72">+C77</f>
        <v>1281291547</v>
      </c>
      <c r="D72" s="2">
        <f t="shared" si="10"/>
        <v>1385730943</v>
      </c>
      <c r="E72" s="2">
        <f t="shared" si="10"/>
        <v>1511432826</v>
      </c>
      <c r="F72" s="2">
        <f t="shared" si="10"/>
        <v>1488310905</v>
      </c>
      <c r="G72" s="2">
        <f t="shared" si="10"/>
        <v>1488310905</v>
      </c>
      <c r="H72" s="2">
        <f t="shared" si="10"/>
        <v>1395654565</v>
      </c>
      <c r="I72" s="2">
        <f t="shared" si="10"/>
        <v>1602023580</v>
      </c>
      <c r="J72" s="2">
        <f t="shared" si="10"/>
        <v>1696924872</v>
      </c>
      <c r="K72" s="2">
        <f t="shared" si="10"/>
        <v>1797756756</v>
      </c>
    </row>
    <row r="73" spans="1:11" ht="12.75" hidden="1">
      <c r="A73" s="2" t="s">
        <v>137</v>
      </c>
      <c r="B73" s="2">
        <f>+B74</f>
        <v>-152120982</v>
      </c>
      <c r="C73" s="2">
        <f aca="true" t="shared" si="11" ref="C73:K73">+(C78+C80+C81+C82)-(B78+B80+B81+B82)</f>
        <v>40177019</v>
      </c>
      <c r="D73" s="2">
        <f t="shared" si="11"/>
        <v>32405956</v>
      </c>
      <c r="E73" s="2">
        <f t="shared" si="11"/>
        <v>1178422899</v>
      </c>
      <c r="F73" s="2">
        <f>+(F78+F80+F81+F82)-(D78+D80+D81+D82)</f>
        <v>2539727</v>
      </c>
      <c r="G73" s="2">
        <f>+(G78+G80+G81+G82)-(D78+D80+D81+D82)</f>
        <v>2539727</v>
      </c>
      <c r="H73" s="2">
        <f>+(H78+H80+H81+H82)-(D78+D80+D81+D82)</f>
        <v>-18229990</v>
      </c>
      <c r="I73" s="2">
        <f>+(I78+I80+I81+I82)-(E78+E80+E81+E82)</f>
        <v>-951895488</v>
      </c>
      <c r="J73" s="2">
        <f t="shared" si="11"/>
        <v>197703051</v>
      </c>
      <c r="K73" s="2">
        <f t="shared" si="11"/>
        <v>210506346</v>
      </c>
    </row>
    <row r="74" spans="1:11" ht="12.75" hidden="1">
      <c r="A74" s="2" t="s">
        <v>138</v>
      </c>
      <c r="B74" s="2">
        <f>+TREND(C74:E74)</f>
        <v>-152120982</v>
      </c>
      <c r="C74" s="2">
        <f>+C73</f>
        <v>40177019</v>
      </c>
      <c r="D74" s="2">
        <f aca="true" t="shared" si="12" ref="D74:K74">+D73</f>
        <v>32405956</v>
      </c>
      <c r="E74" s="2">
        <f t="shared" si="12"/>
        <v>1178422899</v>
      </c>
      <c r="F74" s="2">
        <f t="shared" si="12"/>
        <v>2539727</v>
      </c>
      <c r="G74" s="2">
        <f t="shared" si="12"/>
        <v>2539727</v>
      </c>
      <c r="H74" s="2">
        <f t="shared" si="12"/>
        <v>-18229990</v>
      </c>
      <c r="I74" s="2">
        <f t="shared" si="12"/>
        <v>-951895488</v>
      </c>
      <c r="J74" s="2">
        <f t="shared" si="12"/>
        <v>197703051</v>
      </c>
      <c r="K74" s="2">
        <f t="shared" si="12"/>
        <v>210506346</v>
      </c>
    </row>
    <row r="75" spans="1:11" ht="12.75" hidden="1">
      <c r="A75" s="2" t="s">
        <v>139</v>
      </c>
      <c r="B75" s="2">
        <f>+B84-(((B80+B81+B78)*B70)-B79)</f>
        <v>81586788.86369678</v>
      </c>
      <c r="C75" s="2">
        <f aca="true" t="shared" si="13" ref="C75:K75">+C84-(((C80+C81+C78)*C70)-C79)</f>
        <v>95556455.27802983</v>
      </c>
      <c r="D75" s="2">
        <f t="shared" si="13"/>
        <v>151268537.32946008</v>
      </c>
      <c r="E75" s="2">
        <f t="shared" si="13"/>
        <v>-127600340.53956467</v>
      </c>
      <c r="F75" s="2">
        <f t="shared" si="13"/>
        <v>77367678.60403827</v>
      </c>
      <c r="G75" s="2">
        <f t="shared" si="13"/>
        <v>77367678.60403827</v>
      </c>
      <c r="H75" s="2">
        <f t="shared" si="13"/>
        <v>13044860.552141488</v>
      </c>
      <c r="I75" s="2">
        <f t="shared" si="13"/>
        <v>21278410.1089893</v>
      </c>
      <c r="J75" s="2">
        <f t="shared" si="13"/>
        <v>194537916.60729337</v>
      </c>
      <c r="K75" s="2">
        <f t="shared" si="13"/>
        <v>379390344.7572366</v>
      </c>
    </row>
    <row r="76" spans="1:11" ht="12.75" hidden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2.75" hidden="1">
      <c r="A77" s="1" t="s">
        <v>66</v>
      </c>
      <c r="B77" s="3">
        <v>1233089281</v>
      </c>
      <c r="C77" s="3">
        <v>1281291547</v>
      </c>
      <c r="D77" s="3">
        <v>1385730943</v>
      </c>
      <c r="E77" s="3">
        <v>1511432826</v>
      </c>
      <c r="F77" s="3">
        <v>1488310905</v>
      </c>
      <c r="G77" s="3">
        <v>1488310905</v>
      </c>
      <c r="H77" s="3">
        <v>1395654565</v>
      </c>
      <c r="I77" s="3">
        <v>1602023580</v>
      </c>
      <c r="J77" s="3">
        <v>1696924872</v>
      </c>
      <c r="K77" s="3">
        <v>1797756756</v>
      </c>
    </row>
    <row r="78" spans="1:11" ht="12.75" hidden="1">
      <c r="A78" s="1" t="s">
        <v>67</v>
      </c>
      <c r="B78" s="3">
        <v>769138</v>
      </c>
      <c r="C78" s="3">
        <v>0</v>
      </c>
      <c r="D78" s="3">
        <v>0</v>
      </c>
      <c r="E78" s="3">
        <v>0</v>
      </c>
      <c r="F78" s="3">
        <v>569031</v>
      </c>
      <c r="G78" s="3">
        <v>569031</v>
      </c>
      <c r="H78" s="3">
        <v>0</v>
      </c>
      <c r="I78" s="3">
        <v>623055</v>
      </c>
      <c r="J78" s="3">
        <v>623055</v>
      </c>
      <c r="K78" s="3">
        <v>623055</v>
      </c>
    </row>
    <row r="79" spans="1:11" ht="12.75" hidden="1">
      <c r="A79" s="1" t="s">
        <v>68</v>
      </c>
      <c r="B79" s="3">
        <v>255615136</v>
      </c>
      <c r="C79" s="3">
        <v>346988238</v>
      </c>
      <c r="D79" s="3">
        <v>433558723</v>
      </c>
      <c r="E79" s="3">
        <v>-83029973</v>
      </c>
      <c r="F79" s="3">
        <v>319831480</v>
      </c>
      <c r="G79" s="3">
        <v>319831480</v>
      </c>
      <c r="H79" s="3">
        <v>269070472</v>
      </c>
      <c r="I79" s="3">
        <v>524128315</v>
      </c>
      <c r="J79" s="3">
        <v>903530154</v>
      </c>
      <c r="K79" s="3">
        <v>1291483556</v>
      </c>
    </row>
    <row r="80" spans="1:11" ht="12.75" hidden="1">
      <c r="A80" s="1" t="s">
        <v>69</v>
      </c>
      <c r="B80" s="3">
        <v>89240282</v>
      </c>
      <c r="C80" s="3">
        <v>186667065</v>
      </c>
      <c r="D80" s="3">
        <v>200075141</v>
      </c>
      <c r="E80" s="3">
        <v>1411657125</v>
      </c>
      <c r="F80" s="3">
        <v>196265052</v>
      </c>
      <c r="G80" s="3">
        <v>196265052</v>
      </c>
      <c r="H80" s="3">
        <v>203091856</v>
      </c>
      <c r="I80" s="3">
        <v>335483938</v>
      </c>
      <c r="J80" s="3">
        <v>496563400</v>
      </c>
      <c r="K80" s="3">
        <v>666338652</v>
      </c>
    </row>
    <row r="81" spans="1:11" ht="12.75" hidden="1">
      <c r="A81" s="1" t="s">
        <v>70</v>
      </c>
      <c r="B81" s="3">
        <v>91514247</v>
      </c>
      <c r="C81" s="3">
        <v>34685709</v>
      </c>
      <c r="D81" s="3">
        <v>53697077</v>
      </c>
      <c r="E81" s="3">
        <v>20877492</v>
      </c>
      <c r="F81" s="3">
        <v>59798853</v>
      </c>
      <c r="G81" s="3">
        <v>59798853</v>
      </c>
      <c r="H81" s="3">
        <v>32465798</v>
      </c>
      <c r="I81" s="3">
        <v>144532136</v>
      </c>
      <c r="J81" s="3">
        <v>181155725</v>
      </c>
      <c r="K81" s="3">
        <v>221886819</v>
      </c>
    </row>
    <row r="82" spans="1:11" ht="12.75" hidden="1">
      <c r="A82" s="1" t="s">
        <v>71</v>
      </c>
      <c r="B82" s="3">
        <v>5076</v>
      </c>
      <c r="C82" s="3">
        <v>352988</v>
      </c>
      <c r="D82" s="3">
        <v>339500</v>
      </c>
      <c r="E82" s="3">
        <v>0</v>
      </c>
      <c r="F82" s="3">
        <v>18509</v>
      </c>
      <c r="G82" s="3">
        <v>18509</v>
      </c>
      <c r="H82" s="3">
        <v>324074</v>
      </c>
      <c r="I82" s="3">
        <v>0</v>
      </c>
      <c r="J82" s="3">
        <v>0</v>
      </c>
      <c r="K82" s="3">
        <v>0</v>
      </c>
    </row>
    <row r="83" spans="1:11" ht="12.75" hidden="1">
      <c r="A83" s="1" t="s">
        <v>72</v>
      </c>
      <c r="B83" s="3">
        <v>1182173614</v>
      </c>
      <c r="C83" s="3">
        <v>1455402668</v>
      </c>
      <c r="D83" s="3">
        <v>1541454176</v>
      </c>
      <c r="E83" s="3">
        <v>47025123</v>
      </c>
      <c r="F83" s="3">
        <v>1406138765</v>
      </c>
      <c r="G83" s="3">
        <v>1406138765</v>
      </c>
      <c r="H83" s="3">
        <v>1516925081</v>
      </c>
      <c r="I83" s="3">
        <v>1676054562</v>
      </c>
      <c r="J83" s="3">
        <v>1773598336</v>
      </c>
      <c r="K83" s="3">
        <v>1844770717</v>
      </c>
    </row>
    <row r="84" spans="1:11" ht="12.75" hidden="1">
      <c r="A84" s="1" t="s">
        <v>73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</row>
    <row r="85" spans="1:11" ht="12.75" hidden="1">
      <c r="A85" s="1" t="s">
        <v>74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" customHeight="1">
      <c r="A1" s="109" t="s">
        <v>120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9</v>
      </c>
      <c r="D3" s="15" t="s">
        <v>9</v>
      </c>
      <c r="E3" s="13" t="s">
        <v>10</v>
      </c>
      <c r="F3" s="14" t="s">
        <v>11</v>
      </c>
      <c r="G3" s="15" t="s">
        <v>12</v>
      </c>
      <c r="H3" s="16" t="s">
        <v>13</v>
      </c>
      <c r="I3" s="13" t="s">
        <v>14</v>
      </c>
      <c r="J3" s="14" t="s">
        <v>15</v>
      </c>
      <c r="K3" s="15" t="s">
        <v>16</v>
      </c>
    </row>
    <row r="4" spans="1:11" ht="13.5">
      <c r="A4" s="17" t="s">
        <v>17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18</v>
      </c>
      <c r="B5" s="6">
        <v>9041297</v>
      </c>
      <c r="C5" s="6">
        <v>4351424</v>
      </c>
      <c r="D5" s="23">
        <v>-1312377</v>
      </c>
      <c r="E5" s="24">
        <v>17566452</v>
      </c>
      <c r="F5" s="6">
        <v>17566452</v>
      </c>
      <c r="G5" s="25">
        <v>17566452</v>
      </c>
      <c r="H5" s="26">
        <v>17308107</v>
      </c>
      <c r="I5" s="24">
        <v>18988936</v>
      </c>
      <c r="J5" s="6">
        <v>19862427</v>
      </c>
      <c r="K5" s="25">
        <v>20776099</v>
      </c>
    </row>
    <row r="6" spans="1:11" ht="13.5">
      <c r="A6" s="22" t="s">
        <v>19</v>
      </c>
      <c r="B6" s="6">
        <v>0</v>
      </c>
      <c r="C6" s="6">
        <v>0</v>
      </c>
      <c r="D6" s="23">
        <v>0</v>
      </c>
      <c r="E6" s="24">
        <v>0</v>
      </c>
      <c r="F6" s="6">
        <v>0</v>
      </c>
      <c r="G6" s="25">
        <v>0</v>
      </c>
      <c r="H6" s="26">
        <v>0</v>
      </c>
      <c r="I6" s="24">
        <v>100000</v>
      </c>
      <c r="J6" s="6">
        <v>104600</v>
      </c>
      <c r="K6" s="25">
        <v>109412</v>
      </c>
    </row>
    <row r="7" spans="1:11" ht="13.5">
      <c r="A7" s="22" t="s">
        <v>20</v>
      </c>
      <c r="B7" s="6">
        <v>9789953</v>
      </c>
      <c r="C7" s="6">
        <v>2750881</v>
      </c>
      <c r="D7" s="23">
        <v>1163513</v>
      </c>
      <c r="E7" s="24">
        <v>11000000</v>
      </c>
      <c r="F7" s="6">
        <v>10600000</v>
      </c>
      <c r="G7" s="25">
        <v>10600000</v>
      </c>
      <c r="H7" s="26">
        <v>7759468</v>
      </c>
      <c r="I7" s="24">
        <v>11000000</v>
      </c>
      <c r="J7" s="6">
        <v>11506000</v>
      </c>
      <c r="K7" s="25">
        <v>12035276</v>
      </c>
    </row>
    <row r="8" spans="1:11" ht="13.5">
      <c r="A8" s="22" t="s">
        <v>21</v>
      </c>
      <c r="B8" s="6">
        <v>117029873</v>
      </c>
      <c r="C8" s="6">
        <v>-3594742</v>
      </c>
      <c r="D8" s="23">
        <v>8299589</v>
      </c>
      <c r="E8" s="24">
        <v>153281000</v>
      </c>
      <c r="F8" s="6">
        <v>153281000</v>
      </c>
      <c r="G8" s="25">
        <v>153281000</v>
      </c>
      <c r="H8" s="26">
        <v>149794583</v>
      </c>
      <c r="I8" s="24">
        <v>165845000</v>
      </c>
      <c r="J8" s="6">
        <v>175360000</v>
      </c>
      <c r="K8" s="25">
        <v>184972000</v>
      </c>
    </row>
    <row r="9" spans="1:11" ht="13.5">
      <c r="A9" s="22" t="s">
        <v>22</v>
      </c>
      <c r="B9" s="6">
        <v>1465734</v>
      </c>
      <c r="C9" s="6">
        <v>-3644458</v>
      </c>
      <c r="D9" s="23">
        <v>163818</v>
      </c>
      <c r="E9" s="24">
        <v>2701000</v>
      </c>
      <c r="F9" s="6">
        <v>3499012</v>
      </c>
      <c r="G9" s="25">
        <v>3499012</v>
      </c>
      <c r="H9" s="26">
        <v>2082277</v>
      </c>
      <c r="I9" s="24">
        <v>1964000</v>
      </c>
      <c r="J9" s="6">
        <v>2054344</v>
      </c>
      <c r="K9" s="25">
        <v>2148846</v>
      </c>
    </row>
    <row r="10" spans="1:11" ht="25.5">
      <c r="A10" s="27" t="s">
        <v>129</v>
      </c>
      <c r="B10" s="28">
        <f>SUM(B5:B9)</f>
        <v>137326857</v>
      </c>
      <c r="C10" s="29">
        <f aca="true" t="shared" si="0" ref="C10:K10">SUM(C5:C9)</f>
        <v>-136895</v>
      </c>
      <c r="D10" s="30">
        <f t="shared" si="0"/>
        <v>8314543</v>
      </c>
      <c r="E10" s="28">
        <f t="shared" si="0"/>
        <v>184548452</v>
      </c>
      <c r="F10" s="29">
        <f t="shared" si="0"/>
        <v>184946464</v>
      </c>
      <c r="G10" s="31">
        <f t="shared" si="0"/>
        <v>184946464</v>
      </c>
      <c r="H10" s="32">
        <f t="shared" si="0"/>
        <v>176944435</v>
      </c>
      <c r="I10" s="28">
        <f t="shared" si="0"/>
        <v>197897936</v>
      </c>
      <c r="J10" s="29">
        <f t="shared" si="0"/>
        <v>208887371</v>
      </c>
      <c r="K10" s="31">
        <f t="shared" si="0"/>
        <v>220041633</v>
      </c>
    </row>
    <row r="11" spans="1:11" ht="13.5">
      <c r="A11" s="22" t="s">
        <v>23</v>
      </c>
      <c r="B11" s="6">
        <v>32507190</v>
      </c>
      <c r="C11" s="6">
        <v>526678</v>
      </c>
      <c r="D11" s="23">
        <v>6092104</v>
      </c>
      <c r="E11" s="24">
        <v>62104609</v>
      </c>
      <c r="F11" s="6">
        <v>58840075</v>
      </c>
      <c r="G11" s="25">
        <v>58840075</v>
      </c>
      <c r="H11" s="26">
        <v>53913323</v>
      </c>
      <c r="I11" s="24">
        <v>66202256</v>
      </c>
      <c r="J11" s="6">
        <v>69301060</v>
      </c>
      <c r="K11" s="25">
        <v>72617230</v>
      </c>
    </row>
    <row r="12" spans="1:11" ht="13.5">
      <c r="A12" s="22" t="s">
        <v>24</v>
      </c>
      <c r="B12" s="6">
        <v>11827681</v>
      </c>
      <c r="C12" s="6">
        <v>4063032</v>
      </c>
      <c r="D12" s="23">
        <v>1156958</v>
      </c>
      <c r="E12" s="24">
        <v>15327083</v>
      </c>
      <c r="F12" s="6">
        <v>15327083</v>
      </c>
      <c r="G12" s="25">
        <v>15327083</v>
      </c>
      <c r="H12" s="26">
        <v>14443579</v>
      </c>
      <c r="I12" s="24">
        <v>16246709</v>
      </c>
      <c r="J12" s="6">
        <v>16994059</v>
      </c>
      <c r="K12" s="25">
        <v>17775785</v>
      </c>
    </row>
    <row r="13" spans="1:11" ht="13.5">
      <c r="A13" s="22" t="s">
        <v>130</v>
      </c>
      <c r="B13" s="6">
        <v>18360964</v>
      </c>
      <c r="C13" s="6">
        <v>12481680</v>
      </c>
      <c r="D13" s="23">
        <v>4079633</v>
      </c>
      <c r="E13" s="24">
        <v>21000000</v>
      </c>
      <c r="F13" s="6">
        <v>21000001</v>
      </c>
      <c r="G13" s="25">
        <v>21000001</v>
      </c>
      <c r="H13" s="26">
        <v>19368206</v>
      </c>
      <c r="I13" s="24">
        <v>21999999</v>
      </c>
      <c r="J13" s="6">
        <v>22880287</v>
      </c>
      <c r="K13" s="25">
        <v>23870161</v>
      </c>
    </row>
    <row r="14" spans="1:11" ht="13.5">
      <c r="A14" s="22" t="s">
        <v>25</v>
      </c>
      <c r="B14" s="6">
        <v>18686</v>
      </c>
      <c r="C14" s="6">
        <v>63300</v>
      </c>
      <c r="D14" s="23">
        <v>1326</v>
      </c>
      <c r="E14" s="24">
        <v>0</v>
      </c>
      <c r="F14" s="6">
        <v>0</v>
      </c>
      <c r="G14" s="25">
        <v>0</v>
      </c>
      <c r="H14" s="26">
        <v>2855</v>
      </c>
      <c r="I14" s="24">
        <v>0</v>
      </c>
      <c r="J14" s="6">
        <v>0</v>
      </c>
      <c r="K14" s="25">
        <v>0</v>
      </c>
    </row>
    <row r="15" spans="1:11" ht="13.5">
      <c r="A15" s="22" t="s">
        <v>26</v>
      </c>
      <c r="B15" s="6">
        <v>0</v>
      </c>
      <c r="C15" s="6">
        <v>-27804</v>
      </c>
      <c r="D15" s="23">
        <v>36167</v>
      </c>
      <c r="E15" s="24">
        <v>0</v>
      </c>
      <c r="F15" s="6">
        <v>0</v>
      </c>
      <c r="G15" s="25">
        <v>0</v>
      </c>
      <c r="H15" s="26">
        <v>0</v>
      </c>
      <c r="I15" s="24">
        <v>1040000</v>
      </c>
      <c r="J15" s="6">
        <v>1087840</v>
      </c>
      <c r="K15" s="25">
        <v>1137881</v>
      </c>
    </row>
    <row r="16" spans="1:11" ht="13.5">
      <c r="A16" s="22" t="s">
        <v>21</v>
      </c>
      <c r="B16" s="6">
        <v>0</v>
      </c>
      <c r="C16" s="6">
        <v>283813</v>
      </c>
      <c r="D16" s="23">
        <v>-2268495</v>
      </c>
      <c r="E16" s="24">
        <v>9490834</v>
      </c>
      <c r="F16" s="6">
        <v>11592412</v>
      </c>
      <c r="G16" s="25">
        <v>11592412</v>
      </c>
      <c r="H16" s="26">
        <v>10012559</v>
      </c>
      <c r="I16" s="24">
        <v>6224000</v>
      </c>
      <c r="J16" s="6">
        <v>3399500</v>
      </c>
      <c r="K16" s="25">
        <v>3555876</v>
      </c>
    </row>
    <row r="17" spans="1:11" ht="13.5">
      <c r="A17" s="22" t="s">
        <v>27</v>
      </c>
      <c r="B17" s="6">
        <v>67139376</v>
      </c>
      <c r="C17" s="6">
        <v>-477810</v>
      </c>
      <c r="D17" s="23">
        <v>11723929</v>
      </c>
      <c r="E17" s="24">
        <v>76515010</v>
      </c>
      <c r="F17" s="6">
        <v>78119705</v>
      </c>
      <c r="G17" s="25">
        <v>78119705</v>
      </c>
      <c r="H17" s="26">
        <v>67266327</v>
      </c>
      <c r="I17" s="24">
        <v>86118542</v>
      </c>
      <c r="J17" s="6">
        <v>91931466</v>
      </c>
      <c r="K17" s="25">
        <v>95701290</v>
      </c>
    </row>
    <row r="18" spans="1:11" ht="13.5">
      <c r="A18" s="33" t="s">
        <v>28</v>
      </c>
      <c r="B18" s="34">
        <f>SUM(B11:B17)</f>
        <v>129853897</v>
      </c>
      <c r="C18" s="35">
        <f aca="true" t="shared" si="1" ref="C18:K18">SUM(C11:C17)</f>
        <v>16912889</v>
      </c>
      <c r="D18" s="36">
        <f t="shared" si="1"/>
        <v>20821622</v>
      </c>
      <c r="E18" s="34">
        <f t="shared" si="1"/>
        <v>184437536</v>
      </c>
      <c r="F18" s="35">
        <f t="shared" si="1"/>
        <v>184879276</v>
      </c>
      <c r="G18" s="37">
        <f t="shared" si="1"/>
        <v>184879276</v>
      </c>
      <c r="H18" s="38">
        <f t="shared" si="1"/>
        <v>165006849</v>
      </c>
      <c r="I18" s="34">
        <f t="shared" si="1"/>
        <v>197831506</v>
      </c>
      <c r="J18" s="35">
        <f t="shared" si="1"/>
        <v>205594212</v>
      </c>
      <c r="K18" s="37">
        <f t="shared" si="1"/>
        <v>214658223</v>
      </c>
    </row>
    <row r="19" spans="1:11" ht="13.5">
      <c r="A19" s="33" t="s">
        <v>29</v>
      </c>
      <c r="B19" s="39">
        <f>+B10-B18</f>
        <v>7472960</v>
      </c>
      <c r="C19" s="40">
        <f aca="true" t="shared" si="2" ref="C19:K19">+C10-C18</f>
        <v>-17049784</v>
      </c>
      <c r="D19" s="41">
        <f t="shared" si="2"/>
        <v>-12507079</v>
      </c>
      <c r="E19" s="39">
        <f t="shared" si="2"/>
        <v>110916</v>
      </c>
      <c r="F19" s="40">
        <f t="shared" si="2"/>
        <v>67188</v>
      </c>
      <c r="G19" s="42">
        <f t="shared" si="2"/>
        <v>67188</v>
      </c>
      <c r="H19" s="43">
        <f t="shared" si="2"/>
        <v>11937586</v>
      </c>
      <c r="I19" s="39">
        <f t="shared" si="2"/>
        <v>66430</v>
      </c>
      <c r="J19" s="40">
        <f t="shared" si="2"/>
        <v>3293159</v>
      </c>
      <c r="K19" s="42">
        <f t="shared" si="2"/>
        <v>5383410</v>
      </c>
    </row>
    <row r="20" spans="1:11" ht="25.5">
      <c r="A20" s="44" t="s">
        <v>30</v>
      </c>
      <c r="B20" s="45">
        <v>26628198</v>
      </c>
      <c r="C20" s="46">
        <v>-17967058</v>
      </c>
      <c r="D20" s="47">
        <v>9355653</v>
      </c>
      <c r="E20" s="45">
        <v>29809000</v>
      </c>
      <c r="F20" s="46">
        <v>29809000</v>
      </c>
      <c r="G20" s="48">
        <v>29809000</v>
      </c>
      <c r="H20" s="49">
        <v>36082968</v>
      </c>
      <c r="I20" s="45">
        <v>29630000</v>
      </c>
      <c r="J20" s="46">
        <v>31938000</v>
      </c>
      <c r="K20" s="48">
        <v>33628000</v>
      </c>
    </row>
    <row r="21" spans="1:11" ht="63.75">
      <c r="A21" s="50" t="s">
        <v>131</v>
      </c>
      <c r="B21" s="51">
        <v>0</v>
      </c>
      <c r="C21" s="52">
        <v>0</v>
      </c>
      <c r="D21" s="53">
        <v>0</v>
      </c>
      <c r="E21" s="51">
        <v>0</v>
      </c>
      <c r="F21" s="52">
        <v>0</v>
      </c>
      <c r="G21" s="54">
        <v>0</v>
      </c>
      <c r="H21" s="55">
        <v>0</v>
      </c>
      <c r="I21" s="51">
        <v>0</v>
      </c>
      <c r="J21" s="52">
        <v>0</v>
      </c>
      <c r="K21" s="54">
        <v>0</v>
      </c>
    </row>
    <row r="22" spans="1:11" ht="25.5">
      <c r="A22" s="56" t="s">
        <v>132</v>
      </c>
      <c r="B22" s="57">
        <f>SUM(B19:B21)</f>
        <v>34101158</v>
      </c>
      <c r="C22" s="58">
        <f aca="true" t="shared" si="3" ref="C22:K22">SUM(C19:C21)</f>
        <v>-35016842</v>
      </c>
      <c r="D22" s="59">
        <f t="shared" si="3"/>
        <v>-3151426</v>
      </c>
      <c r="E22" s="57">
        <f t="shared" si="3"/>
        <v>29919916</v>
      </c>
      <c r="F22" s="58">
        <f t="shared" si="3"/>
        <v>29876188</v>
      </c>
      <c r="G22" s="60">
        <f t="shared" si="3"/>
        <v>29876188</v>
      </c>
      <c r="H22" s="61">
        <f t="shared" si="3"/>
        <v>48020554</v>
      </c>
      <c r="I22" s="57">
        <f t="shared" si="3"/>
        <v>29696430</v>
      </c>
      <c r="J22" s="58">
        <f t="shared" si="3"/>
        <v>35231159</v>
      </c>
      <c r="K22" s="60">
        <f t="shared" si="3"/>
        <v>39011410</v>
      </c>
    </row>
    <row r="23" spans="1:11" ht="13.5">
      <c r="A23" s="50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62" t="s">
        <v>32</v>
      </c>
      <c r="B24" s="39">
        <f>SUM(B22:B23)</f>
        <v>34101158</v>
      </c>
      <c r="C24" s="40">
        <f aca="true" t="shared" si="4" ref="C24:K24">SUM(C22:C23)</f>
        <v>-35016842</v>
      </c>
      <c r="D24" s="41">
        <f t="shared" si="4"/>
        <v>-3151426</v>
      </c>
      <c r="E24" s="39">
        <f t="shared" si="4"/>
        <v>29919916</v>
      </c>
      <c r="F24" s="40">
        <f t="shared" si="4"/>
        <v>29876188</v>
      </c>
      <c r="G24" s="42">
        <f t="shared" si="4"/>
        <v>29876188</v>
      </c>
      <c r="H24" s="43">
        <f t="shared" si="4"/>
        <v>48020554</v>
      </c>
      <c r="I24" s="39">
        <f t="shared" si="4"/>
        <v>29696430</v>
      </c>
      <c r="J24" s="40">
        <f t="shared" si="4"/>
        <v>35231159</v>
      </c>
      <c r="K24" s="42">
        <f t="shared" si="4"/>
        <v>39011410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64" t="s">
        <v>133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3.5">
      <c r="A27" s="33" t="s">
        <v>33</v>
      </c>
      <c r="B27" s="7">
        <v>43289538</v>
      </c>
      <c r="C27" s="7">
        <v>9355385</v>
      </c>
      <c r="D27" s="69">
        <v>-3532614</v>
      </c>
      <c r="E27" s="70">
        <v>67834000</v>
      </c>
      <c r="F27" s="7">
        <v>65696468</v>
      </c>
      <c r="G27" s="71">
        <v>65696468</v>
      </c>
      <c r="H27" s="72">
        <v>46625061</v>
      </c>
      <c r="I27" s="70">
        <v>85122266</v>
      </c>
      <c r="J27" s="7">
        <v>44638000</v>
      </c>
      <c r="K27" s="71">
        <v>49258000</v>
      </c>
    </row>
    <row r="28" spans="1:11" ht="13.5">
      <c r="A28" s="73" t="s">
        <v>34</v>
      </c>
      <c r="B28" s="6">
        <v>26628198</v>
      </c>
      <c r="C28" s="6">
        <v>-7995376</v>
      </c>
      <c r="D28" s="23">
        <v>23106905</v>
      </c>
      <c r="E28" s="24">
        <v>29809000</v>
      </c>
      <c r="F28" s="6">
        <v>29808999</v>
      </c>
      <c r="G28" s="25">
        <v>29808999</v>
      </c>
      <c r="H28" s="26">
        <v>0</v>
      </c>
      <c r="I28" s="24">
        <v>29630000</v>
      </c>
      <c r="J28" s="6">
        <v>31938000</v>
      </c>
      <c r="K28" s="25">
        <v>33628000</v>
      </c>
    </row>
    <row r="29" spans="1:11" ht="13.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3.5">
      <c r="A30" s="22" t="s">
        <v>35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36</v>
      </c>
      <c r="B31" s="6">
        <v>16661340</v>
      </c>
      <c r="C31" s="6">
        <v>0</v>
      </c>
      <c r="D31" s="23">
        <v>-26639519</v>
      </c>
      <c r="E31" s="24">
        <v>38025000</v>
      </c>
      <c r="F31" s="6">
        <v>35887469</v>
      </c>
      <c r="G31" s="25">
        <v>35887469</v>
      </c>
      <c r="H31" s="26">
        <v>0</v>
      </c>
      <c r="I31" s="24">
        <v>55492266</v>
      </c>
      <c r="J31" s="6">
        <v>12700000</v>
      </c>
      <c r="K31" s="25">
        <v>15630000</v>
      </c>
    </row>
    <row r="32" spans="1:11" ht="13.5">
      <c r="A32" s="33" t="s">
        <v>37</v>
      </c>
      <c r="B32" s="7">
        <f>SUM(B28:B31)</f>
        <v>43289538</v>
      </c>
      <c r="C32" s="7">
        <f aca="true" t="shared" si="5" ref="C32:K32">SUM(C28:C31)</f>
        <v>-7995376</v>
      </c>
      <c r="D32" s="69">
        <f t="shared" si="5"/>
        <v>-3532614</v>
      </c>
      <c r="E32" s="70">
        <f t="shared" si="5"/>
        <v>67834000</v>
      </c>
      <c r="F32" s="7">
        <f t="shared" si="5"/>
        <v>65696468</v>
      </c>
      <c r="G32" s="71">
        <f t="shared" si="5"/>
        <v>65696468</v>
      </c>
      <c r="H32" s="72">
        <f t="shared" si="5"/>
        <v>0</v>
      </c>
      <c r="I32" s="70">
        <f t="shared" si="5"/>
        <v>85122266</v>
      </c>
      <c r="J32" s="7">
        <f t="shared" si="5"/>
        <v>44638000</v>
      </c>
      <c r="K32" s="71">
        <f t="shared" si="5"/>
        <v>49258000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3.5">
      <c r="A34" s="64" t="s">
        <v>38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3.5">
      <c r="A35" s="22" t="s">
        <v>39</v>
      </c>
      <c r="B35" s="6">
        <v>121690893</v>
      </c>
      <c r="C35" s="6">
        <v>-17056844</v>
      </c>
      <c r="D35" s="23">
        <v>-48737795</v>
      </c>
      <c r="E35" s="24">
        <v>0</v>
      </c>
      <c r="F35" s="6">
        <v>91077271</v>
      </c>
      <c r="G35" s="25">
        <v>91077271</v>
      </c>
      <c r="H35" s="26">
        <v>15425602</v>
      </c>
      <c r="I35" s="24">
        <v>1036723902</v>
      </c>
      <c r="J35" s="6">
        <v>1007556452</v>
      </c>
      <c r="K35" s="25">
        <v>1087085387</v>
      </c>
    </row>
    <row r="36" spans="1:11" ht="13.5">
      <c r="A36" s="22" t="s">
        <v>40</v>
      </c>
      <c r="B36" s="6">
        <v>241260777</v>
      </c>
      <c r="C36" s="6">
        <v>-2478640</v>
      </c>
      <c r="D36" s="23">
        <v>14366526</v>
      </c>
      <c r="E36" s="24">
        <v>67834000</v>
      </c>
      <c r="F36" s="6">
        <v>357625416</v>
      </c>
      <c r="G36" s="25">
        <v>357625416</v>
      </c>
      <c r="H36" s="26">
        <v>27256857</v>
      </c>
      <c r="I36" s="24">
        <v>420747682</v>
      </c>
      <c r="J36" s="6">
        <v>436241397</v>
      </c>
      <c r="K36" s="25">
        <v>461789234</v>
      </c>
    </row>
    <row r="37" spans="1:11" ht="13.5">
      <c r="A37" s="22" t="s">
        <v>41</v>
      </c>
      <c r="B37" s="6">
        <v>21494040</v>
      </c>
      <c r="C37" s="6">
        <v>18614653</v>
      </c>
      <c r="D37" s="23">
        <v>-32834691</v>
      </c>
      <c r="E37" s="24">
        <v>2696000</v>
      </c>
      <c r="F37" s="6">
        <v>18454001</v>
      </c>
      <c r="G37" s="25">
        <v>18454001</v>
      </c>
      <c r="H37" s="26">
        <v>-5359339</v>
      </c>
      <c r="I37" s="24">
        <v>17170033</v>
      </c>
      <c r="J37" s="6">
        <v>11654531</v>
      </c>
      <c r="K37" s="25">
        <v>11476413</v>
      </c>
    </row>
    <row r="38" spans="1:11" ht="13.5">
      <c r="A38" s="22" t="s">
        <v>42</v>
      </c>
      <c r="B38" s="6">
        <v>1091347</v>
      </c>
      <c r="C38" s="6">
        <v>0</v>
      </c>
      <c r="D38" s="23">
        <v>0</v>
      </c>
      <c r="E38" s="24">
        <v>0</v>
      </c>
      <c r="F38" s="6">
        <v>2292978</v>
      </c>
      <c r="G38" s="25">
        <v>2292978</v>
      </c>
      <c r="H38" s="26">
        <v>0</v>
      </c>
      <c r="I38" s="24">
        <v>2292978</v>
      </c>
      <c r="J38" s="6">
        <v>2292978</v>
      </c>
      <c r="K38" s="25">
        <v>2292978</v>
      </c>
    </row>
    <row r="39" spans="1:11" ht="13.5">
      <c r="A39" s="22" t="s">
        <v>43</v>
      </c>
      <c r="B39" s="6">
        <v>340366283</v>
      </c>
      <c r="C39" s="6">
        <v>-3133295</v>
      </c>
      <c r="D39" s="23">
        <v>1614848</v>
      </c>
      <c r="E39" s="24">
        <v>35218084</v>
      </c>
      <c r="F39" s="6">
        <v>398079520</v>
      </c>
      <c r="G39" s="25">
        <v>398079520</v>
      </c>
      <c r="H39" s="26">
        <v>21244</v>
      </c>
      <c r="I39" s="24">
        <v>1408312143</v>
      </c>
      <c r="J39" s="6">
        <v>1394619181</v>
      </c>
      <c r="K39" s="25">
        <v>1496093820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64" t="s">
        <v>44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3.5">
      <c r="A42" s="22" t="s">
        <v>45</v>
      </c>
      <c r="B42" s="6">
        <v>45640633</v>
      </c>
      <c r="C42" s="6">
        <v>0</v>
      </c>
      <c r="D42" s="23">
        <v>3612130</v>
      </c>
      <c r="E42" s="24">
        <v>0</v>
      </c>
      <c r="F42" s="6">
        <v>197389012</v>
      </c>
      <c r="G42" s="25">
        <v>197389012</v>
      </c>
      <c r="H42" s="26">
        <v>-3308846</v>
      </c>
      <c r="I42" s="24">
        <v>225627935</v>
      </c>
      <c r="J42" s="6">
        <v>238377970</v>
      </c>
      <c r="K42" s="25">
        <v>250649649</v>
      </c>
    </row>
    <row r="43" spans="1:11" ht="13.5">
      <c r="A43" s="22" t="s">
        <v>46</v>
      </c>
      <c r="B43" s="6">
        <v>-43289538</v>
      </c>
      <c r="C43" s="6">
        <v>0</v>
      </c>
      <c r="D43" s="23">
        <v>0</v>
      </c>
      <c r="E43" s="24">
        <v>0</v>
      </c>
      <c r="F43" s="6">
        <v>0</v>
      </c>
      <c r="G43" s="25">
        <v>0</v>
      </c>
      <c r="H43" s="26">
        <v>0</v>
      </c>
      <c r="I43" s="24">
        <v>0</v>
      </c>
      <c r="J43" s="6">
        <v>0</v>
      </c>
      <c r="K43" s="25">
        <v>0</v>
      </c>
    </row>
    <row r="44" spans="1:11" ht="13.5">
      <c r="A44" s="22" t="s">
        <v>47</v>
      </c>
      <c r="B44" s="6">
        <v>0</v>
      </c>
      <c r="C44" s="6">
        <v>0</v>
      </c>
      <c r="D44" s="23">
        <v>0</v>
      </c>
      <c r="E44" s="24">
        <v>0</v>
      </c>
      <c r="F44" s="6">
        <v>0</v>
      </c>
      <c r="G44" s="25">
        <v>0</v>
      </c>
      <c r="H44" s="26">
        <v>0</v>
      </c>
      <c r="I44" s="24">
        <v>0</v>
      </c>
      <c r="J44" s="6">
        <v>0</v>
      </c>
      <c r="K44" s="25">
        <v>0</v>
      </c>
    </row>
    <row r="45" spans="1:11" ht="13.5">
      <c r="A45" s="33" t="s">
        <v>48</v>
      </c>
      <c r="B45" s="7">
        <v>111730796</v>
      </c>
      <c r="C45" s="7">
        <v>0</v>
      </c>
      <c r="D45" s="69">
        <v>3612130</v>
      </c>
      <c r="E45" s="70">
        <v>0</v>
      </c>
      <c r="F45" s="7">
        <v>296471426</v>
      </c>
      <c r="G45" s="71">
        <v>296471426</v>
      </c>
      <c r="H45" s="72">
        <v>-3308846</v>
      </c>
      <c r="I45" s="70">
        <v>306923622</v>
      </c>
      <c r="J45" s="7">
        <v>283930630</v>
      </c>
      <c r="K45" s="71">
        <v>310321606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64" t="s">
        <v>49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3.5">
      <c r="A48" s="22" t="s">
        <v>50</v>
      </c>
      <c r="B48" s="6">
        <v>111730796</v>
      </c>
      <c r="C48" s="6">
        <v>-20749746</v>
      </c>
      <c r="D48" s="23">
        <v>-31869389</v>
      </c>
      <c r="E48" s="24">
        <v>0</v>
      </c>
      <c r="F48" s="6">
        <v>81295688</v>
      </c>
      <c r="G48" s="25">
        <v>81295688</v>
      </c>
      <c r="H48" s="26">
        <v>8638261</v>
      </c>
      <c r="I48" s="24">
        <v>1024844584</v>
      </c>
      <c r="J48" s="6">
        <v>990482903</v>
      </c>
      <c r="K48" s="25">
        <v>1064416672</v>
      </c>
    </row>
    <row r="49" spans="1:11" ht="13.5">
      <c r="A49" s="22" t="s">
        <v>51</v>
      </c>
      <c r="B49" s="6">
        <f>+B75</f>
        <v>11664397.55380378</v>
      </c>
      <c r="C49" s="6">
        <f aca="true" t="shared" si="6" ref="C49:K49">+C75</f>
        <v>18039950</v>
      </c>
      <c r="D49" s="23">
        <f t="shared" si="6"/>
        <v>-35056652</v>
      </c>
      <c r="E49" s="24">
        <f t="shared" si="6"/>
        <v>2696000</v>
      </c>
      <c r="F49" s="6">
        <f t="shared" si="6"/>
        <v>6111616.853095102</v>
      </c>
      <c r="G49" s="25">
        <f t="shared" si="6"/>
        <v>6111616.853095102</v>
      </c>
      <c r="H49" s="26">
        <f t="shared" si="6"/>
        <v>-7231614</v>
      </c>
      <c r="I49" s="24">
        <f t="shared" si="6"/>
        <v>192377.3810923025</v>
      </c>
      <c r="J49" s="6">
        <f t="shared" si="6"/>
        <v>-10491708.594303466</v>
      </c>
      <c r="K49" s="25">
        <f t="shared" si="6"/>
        <v>-16237363.491894558</v>
      </c>
    </row>
    <row r="50" spans="1:11" ht="13.5">
      <c r="A50" s="33" t="s">
        <v>52</v>
      </c>
      <c r="B50" s="7">
        <f>+B48-B49</f>
        <v>100066398.44619623</v>
      </c>
      <c r="C50" s="7">
        <f aca="true" t="shared" si="7" ref="C50:K50">+C48-C49</f>
        <v>-38789696</v>
      </c>
      <c r="D50" s="69">
        <f t="shared" si="7"/>
        <v>3187263</v>
      </c>
      <c r="E50" s="70">
        <f t="shared" si="7"/>
        <v>-2696000</v>
      </c>
      <c r="F50" s="7">
        <f t="shared" si="7"/>
        <v>75184071.1469049</v>
      </c>
      <c r="G50" s="71">
        <f t="shared" si="7"/>
        <v>75184071.1469049</v>
      </c>
      <c r="H50" s="72">
        <f t="shared" si="7"/>
        <v>15869875</v>
      </c>
      <c r="I50" s="70">
        <f t="shared" si="7"/>
        <v>1024652206.6189077</v>
      </c>
      <c r="J50" s="7">
        <f t="shared" si="7"/>
        <v>1000974611.5943035</v>
      </c>
      <c r="K50" s="71">
        <f t="shared" si="7"/>
        <v>1080654035.4918945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3.5">
      <c r="A52" s="64" t="s">
        <v>53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54</v>
      </c>
      <c r="B53" s="6">
        <v>241260777</v>
      </c>
      <c r="C53" s="6">
        <v>-42852349</v>
      </c>
      <c r="D53" s="23">
        <v>14366526</v>
      </c>
      <c r="E53" s="24">
        <v>67834000</v>
      </c>
      <c r="F53" s="6">
        <v>322300137</v>
      </c>
      <c r="G53" s="25">
        <v>322300137</v>
      </c>
      <c r="H53" s="26">
        <v>21950979</v>
      </c>
      <c r="I53" s="24">
        <v>411674451</v>
      </c>
      <c r="J53" s="6">
        <v>436241397</v>
      </c>
      <c r="K53" s="25">
        <v>461789234</v>
      </c>
    </row>
    <row r="54" spans="1:11" ht="13.5">
      <c r="A54" s="22" t="s">
        <v>55</v>
      </c>
      <c r="B54" s="6">
        <v>18360964</v>
      </c>
      <c r="C54" s="6">
        <v>0</v>
      </c>
      <c r="D54" s="23">
        <v>4079633</v>
      </c>
      <c r="E54" s="24">
        <v>21000000</v>
      </c>
      <c r="F54" s="6">
        <v>21000001</v>
      </c>
      <c r="G54" s="25">
        <v>21000001</v>
      </c>
      <c r="H54" s="26">
        <v>19368206</v>
      </c>
      <c r="I54" s="24">
        <v>21999999</v>
      </c>
      <c r="J54" s="6">
        <v>22880287</v>
      </c>
      <c r="K54" s="25">
        <v>23870161</v>
      </c>
    </row>
    <row r="55" spans="1:11" ht="13.5">
      <c r="A55" s="22" t="s">
        <v>56</v>
      </c>
      <c r="B55" s="6">
        <v>0</v>
      </c>
      <c r="C55" s="6">
        <v>151110</v>
      </c>
      <c r="D55" s="23">
        <v>-36069813</v>
      </c>
      <c r="E55" s="24">
        <v>3300000</v>
      </c>
      <c r="F55" s="6">
        <v>3600000</v>
      </c>
      <c r="G55" s="25">
        <v>3600000</v>
      </c>
      <c r="H55" s="26">
        <v>1670096</v>
      </c>
      <c r="I55" s="24">
        <v>5264000</v>
      </c>
      <c r="J55" s="6">
        <v>6500000</v>
      </c>
      <c r="K55" s="25">
        <v>8500000</v>
      </c>
    </row>
    <row r="56" spans="1:11" ht="13.5">
      <c r="A56" s="22" t="s">
        <v>57</v>
      </c>
      <c r="B56" s="6">
        <v>4180517</v>
      </c>
      <c r="C56" s="6">
        <v>-31403</v>
      </c>
      <c r="D56" s="23">
        <v>982702</v>
      </c>
      <c r="E56" s="24">
        <v>7466940</v>
      </c>
      <c r="F56" s="6">
        <v>6922142</v>
      </c>
      <c r="G56" s="25">
        <v>6922142</v>
      </c>
      <c r="H56" s="26">
        <v>7111114</v>
      </c>
      <c r="I56" s="24">
        <v>8171000</v>
      </c>
      <c r="J56" s="6">
        <v>8891000</v>
      </c>
      <c r="K56" s="25">
        <v>9299986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3.5">
      <c r="A58" s="64" t="s">
        <v>58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3.5">
      <c r="A59" s="90" t="s">
        <v>59</v>
      </c>
      <c r="B59" s="6">
        <v>0</v>
      </c>
      <c r="C59" s="6">
        <v>0</v>
      </c>
      <c r="D59" s="23">
        <v>0</v>
      </c>
      <c r="E59" s="24">
        <v>0</v>
      </c>
      <c r="F59" s="6">
        <v>0</v>
      </c>
      <c r="G59" s="25">
        <v>0</v>
      </c>
      <c r="H59" s="26">
        <v>0</v>
      </c>
      <c r="I59" s="24">
        <v>0</v>
      </c>
      <c r="J59" s="6">
        <v>0</v>
      </c>
      <c r="K59" s="25">
        <v>0</v>
      </c>
    </row>
    <row r="60" spans="1:11" ht="13.5">
      <c r="A60" s="90" t="s">
        <v>60</v>
      </c>
      <c r="B60" s="6">
        <v>2834577</v>
      </c>
      <c r="C60" s="6">
        <v>0</v>
      </c>
      <c r="D60" s="23">
        <v>0</v>
      </c>
      <c r="E60" s="24">
        <v>0</v>
      </c>
      <c r="F60" s="6">
        <v>0</v>
      </c>
      <c r="G60" s="25">
        <v>0</v>
      </c>
      <c r="H60" s="26">
        <v>0</v>
      </c>
      <c r="I60" s="24">
        <v>0</v>
      </c>
      <c r="J60" s="6">
        <v>0</v>
      </c>
      <c r="K60" s="25">
        <v>0</v>
      </c>
    </row>
    <row r="61" spans="1:11" ht="13.5">
      <c r="A61" s="91" t="s">
        <v>61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3.5">
      <c r="A62" s="96" t="s">
        <v>62</v>
      </c>
      <c r="B62" s="97">
        <v>0</v>
      </c>
      <c r="C62" s="98">
        <v>0</v>
      </c>
      <c r="D62" s="99">
        <v>0</v>
      </c>
      <c r="E62" s="97">
        <v>0</v>
      </c>
      <c r="F62" s="98">
        <v>0</v>
      </c>
      <c r="G62" s="99">
        <v>0</v>
      </c>
      <c r="H62" s="100">
        <v>0</v>
      </c>
      <c r="I62" s="97">
        <v>0</v>
      </c>
      <c r="J62" s="98">
        <v>0</v>
      </c>
      <c r="K62" s="99">
        <v>0</v>
      </c>
    </row>
    <row r="63" spans="1:11" ht="13.5">
      <c r="A63" s="96" t="s">
        <v>63</v>
      </c>
      <c r="B63" s="97">
        <v>0</v>
      </c>
      <c r="C63" s="98">
        <v>0</v>
      </c>
      <c r="D63" s="99">
        <v>0</v>
      </c>
      <c r="E63" s="97">
        <v>0</v>
      </c>
      <c r="F63" s="98">
        <v>0</v>
      </c>
      <c r="G63" s="99">
        <v>0</v>
      </c>
      <c r="H63" s="100">
        <v>0</v>
      </c>
      <c r="I63" s="97">
        <v>0</v>
      </c>
      <c r="J63" s="98">
        <v>0</v>
      </c>
      <c r="K63" s="99">
        <v>0</v>
      </c>
    </row>
    <row r="64" spans="1:11" ht="13.5">
      <c r="A64" s="96" t="s">
        <v>64</v>
      </c>
      <c r="B64" s="97">
        <v>0</v>
      </c>
      <c r="C64" s="98">
        <v>0</v>
      </c>
      <c r="D64" s="99">
        <v>0</v>
      </c>
      <c r="E64" s="97">
        <v>0</v>
      </c>
      <c r="F64" s="98">
        <v>0</v>
      </c>
      <c r="G64" s="99">
        <v>0</v>
      </c>
      <c r="H64" s="100">
        <v>0</v>
      </c>
      <c r="I64" s="97">
        <v>0</v>
      </c>
      <c r="J64" s="98">
        <v>0</v>
      </c>
      <c r="K64" s="99">
        <v>0</v>
      </c>
    </row>
    <row r="65" spans="1:11" ht="13.5">
      <c r="A65" s="96" t="s">
        <v>65</v>
      </c>
      <c r="B65" s="97">
        <v>0</v>
      </c>
      <c r="C65" s="98">
        <v>0</v>
      </c>
      <c r="D65" s="99">
        <v>0</v>
      </c>
      <c r="E65" s="97">
        <v>0</v>
      </c>
      <c r="F65" s="98">
        <v>0</v>
      </c>
      <c r="G65" s="99">
        <v>0</v>
      </c>
      <c r="H65" s="100">
        <v>0</v>
      </c>
      <c r="I65" s="97">
        <v>0</v>
      </c>
      <c r="J65" s="98">
        <v>0</v>
      </c>
      <c r="K65" s="99">
        <v>0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3.5">
      <c r="A67" s="105"/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3.5">
      <c r="A68" s="107"/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3.5">
      <c r="A69" s="108"/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3.5" hidden="1">
      <c r="A70" s="4" t="s">
        <v>134</v>
      </c>
      <c r="B70" s="5">
        <f>IF(ISERROR(B71/B72),0,(B71/B72))</f>
        <v>0.955664633205502</v>
      </c>
      <c r="C70" s="5">
        <f aca="true" t="shared" si="8" ref="C70:K70">IF(ISERROR(C71/C72),0,(C71/C72))</f>
        <v>0</v>
      </c>
      <c r="D70" s="5">
        <f t="shared" si="8"/>
        <v>0</v>
      </c>
      <c r="E70" s="5">
        <f t="shared" si="8"/>
        <v>0</v>
      </c>
      <c r="F70" s="5">
        <f t="shared" si="8"/>
        <v>0.7345836708541856</v>
      </c>
      <c r="G70" s="5">
        <f t="shared" si="8"/>
        <v>0.7345836708541856</v>
      </c>
      <c r="H70" s="5">
        <f t="shared" si="8"/>
        <v>0</v>
      </c>
      <c r="I70" s="5">
        <f t="shared" si="8"/>
        <v>0.9950623949041265</v>
      </c>
      <c r="J70" s="5">
        <f t="shared" si="8"/>
        <v>0.9950623970624659</v>
      </c>
      <c r="K70" s="5">
        <f t="shared" si="8"/>
        <v>0.9950622914397468</v>
      </c>
    </row>
    <row r="71" spans="1:11" ht="12.75" hidden="1">
      <c r="A71" s="2" t="s">
        <v>135</v>
      </c>
      <c r="B71" s="2">
        <f>+B83</f>
        <v>9513435</v>
      </c>
      <c r="C71" s="2">
        <f aca="true" t="shared" si="9" ref="C71:K71">+C83</f>
        <v>0</v>
      </c>
      <c r="D71" s="2">
        <f t="shared" si="9"/>
        <v>0</v>
      </c>
      <c r="E71" s="2">
        <f t="shared" si="9"/>
        <v>0</v>
      </c>
      <c r="F71" s="2">
        <f t="shared" si="9"/>
        <v>14299012</v>
      </c>
      <c r="G71" s="2">
        <f t="shared" si="9"/>
        <v>14299012</v>
      </c>
      <c r="H71" s="2">
        <f t="shared" si="9"/>
        <v>0</v>
      </c>
      <c r="I71" s="2">
        <f t="shared" si="9"/>
        <v>20152935</v>
      </c>
      <c r="J71" s="2">
        <f t="shared" si="9"/>
        <v>21079970</v>
      </c>
      <c r="K71" s="2">
        <f t="shared" si="9"/>
        <v>22049649</v>
      </c>
    </row>
    <row r="72" spans="1:11" ht="12.75" hidden="1">
      <c r="A72" s="2" t="s">
        <v>136</v>
      </c>
      <c r="B72" s="2">
        <f>+B77</f>
        <v>9954784</v>
      </c>
      <c r="C72" s="2">
        <f aca="true" t="shared" si="10" ref="C72:K72">+C77</f>
        <v>3946395</v>
      </c>
      <c r="D72" s="2">
        <f t="shared" si="10"/>
        <v>-1209221</v>
      </c>
      <c r="E72" s="2">
        <f t="shared" si="10"/>
        <v>18667452</v>
      </c>
      <c r="F72" s="2">
        <f t="shared" si="10"/>
        <v>19465464</v>
      </c>
      <c r="G72" s="2">
        <f t="shared" si="10"/>
        <v>19465464</v>
      </c>
      <c r="H72" s="2">
        <f t="shared" si="10"/>
        <v>18828438</v>
      </c>
      <c r="I72" s="2">
        <f t="shared" si="10"/>
        <v>20252936</v>
      </c>
      <c r="J72" s="2">
        <f t="shared" si="10"/>
        <v>21184571</v>
      </c>
      <c r="K72" s="2">
        <f t="shared" si="10"/>
        <v>22159064</v>
      </c>
    </row>
    <row r="73" spans="1:11" ht="12.75" hidden="1">
      <c r="A73" s="2" t="s">
        <v>137</v>
      </c>
      <c r="B73" s="2">
        <f>+B74</f>
        <v>-14887832.83333333</v>
      </c>
      <c r="C73" s="2">
        <f aca="true" t="shared" si="11" ref="C73:K73">+(C78+C80+C81+C82)-(B78+B80+B81+B82)</f>
        <v>-6267195</v>
      </c>
      <c r="D73" s="2">
        <f t="shared" si="11"/>
        <v>-20561308</v>
      </c>
      <c r="E73" s="2">
        <f t="shared" si="11"/>
        <v>16868406</v>
      </c>
      <c r="F73" s="2">
        <f>+(F78+F80+F81+F82)-(D78+D80+D81+D82)</f>
        <v>26649989</v>
      </c>
      <c r="G73" s="2">
        <f>+(G78+G80+G81+G82)-(D78+D80+D81+D82)</f>
        <v>26649989</v>
      </c>
      <c r="H73" s="2">
        <f>+(H78+H80+H81+H82)-(D78+D80+D81+D82)</f>
        <v>23634541</v>
      </c>
      <c r="I73" s="2">
        <f>+(I78+I80+I81+I82)-(E78+E80+E81+E82)</f>
        <v>11879318</v>
      </c>
      <c r="J73" s="2">
        <f t="shared" si="11"/>
        <v>5194231</v>
      </c>
      <c r="K73" s="2">
        <f t="shared" si="11"/>
        <v>5595166</v>
      </c>
    </row>
    <row r="74" spans="1:11" ht="12.75" hidden="1">
      <c r="A74" s="2" t="s">
        <v>138</v>
      </c>
      <c r="B74" s="2">
        <f>+TREND(C74:E74)</f>
        <v>-14887832.83333333</v>
      </c>
      <c r="C74" s="2">
        <f>+C73</f>
        <v>-6267195</v>
      </c>
      <c r="D74" s="2">
        <f aca="true" t="shared" si="12" ref="D74:K74">+D73</f>
        <v>-20561308</v>
      </c>
      <c r="E74" s="2">
        <f t="shared" si="12"/>
        <v>16868406</v>
      </c>
      <c r="F74" s="2">
        <f t="shared" si="12"/>
        <v>26649989</v>
      </c>
      <c r="G74" s="2">
        <f t="shared" si="12"/>
        <v>26649989</v>
      </c>
      <c r="H74" s="2">
        <f t="shared" si="12"/>
        <v>23634541</v>
      </c>
      <c r="I74" s="2">
        <f t="shared" si="12"/>
        <v>11879318</v>
      </c>
      <c r="J74" s="2">
        <f t="shared" si="12"/>
        <v>5194231</v>
      </c>
      <c r="K74" s="2">
        <f t="shared" si="12"/>
        <v>5595166</v>
      </c>
    </row>
    <row r="75" spans="1:11" ht="12.75" hidden="1">
      <c r="A75" s="2" t="s">
        <v>139</v>
      </c>
      <c r="B75" s="2">
        <f>+B84-(((B80+B81+B78)*B70)-B79)</f>
        <v>11664397.55380378</v>
      </c>
      <c r="C75" s="2">
        <f aca="true" t="shared" si="13" ref="C75:K75">+C84-(((C80+C81+C78)*C70)-C79)</f>
        <v>18039950</v>
      </c>
      <c r="D75" s="2">
        <f t="shared" si="13"/>
        <v>-35056652</v>
      </c>
      <c r="E75" s="2">
        <f t="shared" si="13"/>
        <v>2696000</v>
      </c>
      <c r="F75" s="2">
        <f t="shared" si="13"/>
        <v>6111616.853095102</v>
      </c>
      <c r="G75" s="2">
        <f t="shared" si="13"/>
        <v>6111616.853095102</v>
      </c>
      <c r="H75" s="2">
        <f t="shared" si="13"/>
        <v>-7231614</v>
      </c>
      <c r="I75" s="2">
        <f t="shared" si="13"/>
        <v>192377.3810923025</v>
      </c>
      <c r="J75" s="2">
        <f t="shared" si="13"/>
        <v>-10491708.594303466</v>
      </c>
      <c r="K75" s="2">
        <f t="shared" si="13"/>
        <v>-16237363.491894558</v>
      </c>
    </row>
    <row r="76" spans="1:11" ht="12.75" hidden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2.75" hidden="1">
      <c r="A77" s="1" t="s">
        <v>66</v>
      </c>
      <c r="B77" s="3">
        <v>9954784</v>
      </c>
      <c r="C77" s="3">
        <v>3946395</v>
      </c>
      <c r="D77" s="3">
        <v>-1209221</v>
      </c>
      <c r="E77" s="3">
        <v>18667452</v>
      </c>
      <c r="F77" s="3">
        <v>19465464</v>
      </c>
      <c r="G77" s="3">
        <v>19465464</v>
      </c>
      <c r="H77" s="3">
        <v>18828438</v>
      </c>
      <c r="I77" s="3">
        <v>20252936</v>
      </c>
      <c r="J77" s="3">
        <v>21184571</v>
      </c>
      <c r="K77" s="3">
        <v>22159064</v>
      </c>
    </row>
    <row r="78" spans="1:11" ht="12.75" hidden="1">
      <c r="A78" s="1" t="s">
        <v>67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2.75" hidden="1">
      <c r="A79" s="1" t="s">
        <v>68</v>
      </c>
      <c r="B79" s="3">
        <v>21182910</v>
      </c>
      <c r="C79" s="3">
        <v>18039950</v>
      </c>
      <c r="D79" s="3">
        <v>-35056652</v>
      </c>
      <c r="E79" s="3">
        <v>2696000</v>
      </c>
      <c r="F79" s="3">
        <v>13297008</v>
      </c>
      <c r="G79" s="3">
        <v>13297008</v>
      </c>
      <c r="H79" s="3">
        <v>-7231614</v>
      </c>
      <c r="I79" s="3">
        <v>12013040</v>
      </c>
      <c r="J79" s="3">
        <v>6497538</v>
      </c>
      <c r="K79" s="3">
        <v>6319420</v>
      </c>
    </row>
    <row r="80" spans="1:11" ht="12.75" hidden="1">
      <c r="A80" s="1" t="s">
        <v>69</v>
      </c>
      <c r="B80" s="3">
        <v>4305789</v>
      </c>
      <c r="C80" s="3">
        <v>3821006</v>
      </c>
      <c r="D80" s="3">
        <v>-2322767</v>
      </c>
      <c r="E80" s="3">
        <v>0</v>
      </c>
      <c r="F80" s="3">
        <v>8333040</v>
      </c>
      <c r="G80" s="3">
        <v>8333040</v>
      </c>
      <c r="H80" s="3">
        <v>3836739</v>
      </c>
      <c r="I80" s="3">
        <v>10430775</v>
      </c>
      <c r="J80" s="3">
        <v>15625006</v>
      </c>
      <c r="K80" s="3">
        <v>21220172</v>
      </c>
    </row>
    <row r="81" spans="1:11" ht="12.75" hidden="1">
      <c r="A81" s="1" t="s">
        <v>70</v>
      </c>
      <c r="B81" s="3">
        <v>5654308</v>
      </c>
      <c r="C81" s="3">
        <v>-128104</v>
      </c>
      <c r="D81" s="3">
        <v>-14545639</v>
      </c>
      <c r="E81" s="3">
        <v>0</v>
      </c>
      <c r="F81" s="3">
        <v>1448543</v>
      </c>
      <c r="G81" s="3">
        <v>1448543</v>
      </c>
      <c r="H81" s="3">
        <v>2929396</v>
      </c>
      <c r="I81" s="3">
        <v>1448543</v>
      </c>
      <c r="J81" s="3">
        <v>1448543</v>
      </c>
      <c r="K81" s="3">
        <v>1448543</v>
      </c>
    </row>
    <row r="82" spans="1:11" ht="12.75" hidden="1">
      <c r="A82" s="1" t="s">
        <v>71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2.75" hidden="1">
      <c r="A83" s="1" t="s">
        <v>72</v>
      </c>
      <c r="B83" s="3">
        <v>9513435</v>
      </c>
      <c r="C83" s="3">
        <v>0</v>
      </c>
      <c r="D83" s="3">
        <v>0</v>
      </c>
      <c r="E83" s="3">
        <v>0</v>
      </c>
      <c r="F83" s="3">
        <v>14299012</v>
      </c>
      <c r="G83" s="3">
        <v>14299012</v>
      </c>
      <c r="H83" s="3">
        <v>0</v>
      </c>
      <c r="I83" s="3">
        <v>20152935</v>
      </c>
      <c r="J83" s="3">
        <v>21079970</v>
      </c>
      <c r="K83" s="3">
        <v>22049649</v>
      </c>
    </row>
    <row r="84" spans="1:11" ht="12.75" hidden="1">
      <c r="A84" s="1" t="s">
        <v>73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</row>
    <row r="85" spans="1:11" ht="12.75" hidden="1">
      <c r="A85" s="1" t="s">
        <v>74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" customHeight="1">
      <c r="A1" s="109" t="s">
        <v>121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9</v>
      </c>
      <c r="D3" s="15" t="s">
        <v>9</v>
      </c>
      <c r="E3" s="13" t="s">
        <v>10</v>
      </c>
      <c r="F3" s="14" t="s">
        <v>11</v>
      </c>
      <c r="G3" s="15" t="s">
        <v>12</v>
      </c>
      <c r="H3" s="16" t="s">
        <v>13</v>
      </c>
      <c r="I3" s="13" t="s">
        <v>14</v>
      </c>
      <c r="J3" s="14" t="s">
        <v>15</v>
      </c>
      <c r="K3" s="15" t="s">
        <v>16</v>
      </c>
    </row>
    <row r="4" spans="1:11" ht="13.5">
      <c r="A4" s="17" t="s">
        <v>17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18</v>
      </c>
      <c r="B5" s="6">
        <v>12658191</v>
      </c>
      <c r="C5" s="6">
        <v>40528</v>
      </c>
      <c r="D5" s="23">
        <v>1197965</v>
      </c>
      <c r="E5" s="24">
        <v>38586138</v>
      </c>
      <c r="F5" s="6">
        <v>19007375</v>
      </c>
      <c r="G5" s="25">
        <v>19007375</v>
      </c>
      <c r="H5" s="26">
        <v>23100939</v>
      </c>
      <c r="I5" s="24">
        <v>23693570</v>
      </c>
      <c r="J5" s="6">
        <v>24641313</v>
      </c>
      <c r="K5" s="25">
        <v>25626965</v>
      </c>
    </row>
    <row r="6" spans="1:11" ht="13.5">
      <c r="A6" s="22" t="s">
        <v>19</v>
      </c>
      <c r="B6" s="6">
        <v>0</v>
      </c>
      <c r="C6" s="6">
        <v>180</v>
      </c>
      <c r="D6" s="23">
        <v>435</v>
      </c>
      <c r="E6" s="24">
        <v>200000</v>
      </c>
      <c r="F6" s="6">
        <v>156000</v>
      </c>
      <c r="G6" s="25">
        <v>156000</v>
      </c>
      <c r="H6" s="26">
        <v>168446</v>
      </c>
      <c r="I6" s="24">
        <v>136000</v>
      </c>
      <c r="J6" s="6">
        <v>141400</v>
      </c>
      <c r="K6" s="25">
        <v>147098</v>
      </c>
    </row>
    <row r="7" spans="1:11" ht="13.5">
      <c r="A7" s="22" t="s">
        <v>20</v>
      </c>
      <c r="B7" s="6">
        <v>3196930</v>
      </c>
      <c r="C7" s="6">
        <v>204544</v>
      </c>
      <c r="D7" s="23">
        <v>248435</v>
      </c>
      <c r="E7" s="24">
        <v>2265000</v>
      </c>
      <c r="F7" s="6">
        <v>1745000</v>
      </c>
      <c r="G7" s="25">
        <v>1745000</v>
      </c>
      <c r="H7" s="26">
        <v>1377198</v>
      </c>
      <c r="I7" s="24">
        <v>945000</v>
      </c>
      <c r="J7" s="6">
        <v>982800</v>
      </c>
      <c r="K7" s="25">
        <v>1022112</v>
      </c>
    </row>
    <row r="8" spans="1:11" ht="13.5">
      <c r="A8" s="22" t="s">
        <v>21</v>
      </c>
      <c r="B8" s="6">
        <v>75049437</v>
      </c>
      <c r="C8" s="6">
        <v>3661414</v>
      </c>
      <c r="D8" s="23">
        <v>353232</v>
      </c>
      <c r="E8" s="24">
        <v>96168000</v>
      </c>
      <c r="F8" s="6">
        <v>97157305</v>
      </c>
      <c r="G8" s="25">
        <v>97157305</v>
      </c>
      <c r="H8" s="26">
        <v>72363723</v>
      </c>
      <c r="I8" s="24">
        <v>102202000</v>
      </c>
      <c r="J8" s="6">
        <v>106290080</v>
      </c>
      <c r="K8" s="25">
        <v>110541683</v>
      </c>
    </row>
    <row r="9" spans="1:11" ht="13.5">
      <c r="A9" s="22" t="s">
        <v>22</v>
      </c>
      <c r="B9" s="6">
        <v>2509855</v>
      </c>
      <c r="C9" s="6">
        <v>463357</v>
      </c>
      <c r="D9" s="23">
        <v>9778984</v>
      </c>
      <c r="E9" s="24">
        <v>2795200</v>
      </c>
      <c r="F9" s="6">
        <v>3032925</v>
      </c>
      <c r="G9" s="25">
        <v>3032925</v>
      </c>
      <c r="H9" s="26">
        <v>2726862</v>
      </c>
      <c r="I9" s="24">
        <v>2963794</v>
      </c>
      <c r="J9" s="6">
        <v>3082346</v>
      </c>
      <c r="K9" s="25">
        <v>3205637</v>
      </c>
    </row>
    <row r="10" spans="1:11" ht="25.5">
      <c r="A10" s="27" t="s">
        <v>129</v>
      </c>
      <c r="B10" s="28">
        <f>SUM(B5:B9)</f>
        <v>93414413</v>
      </c>
      <c r="C10" s="29">
        <f aca="true" t="shared" si="0" ref="C10:K10">SUM(C5:C9)</f>
        <v>4370023</v>
      </c>
      <c r="D10" s="30">
        <f t="shared" si="0"/>
        <v>11579051</v>
      </c>
      <c r="E10" s="28">
        <f t="shared" si="0"/>
        <v>140014338</v>
      </c>
      <c r="F10" s="29">
        <f t="shared" si="0"/>
        <v>121098605</v>
      </c>
      <c r="G10" s="31">
        <f t="shared" si="0"/>
        <v>121098605</v>
      </c>
      <c r="H10" s="32">
        <f t="shared" si="0"/>
        <v>99737168</v>
      </c>
      <c r="I10" s="28">
        <f t="shared" si="0"/>
        <v>129940364</v>
      </c>
      <c r="J10" s="29">
        <f t="shared" si="0"/>
        <v>135137939</v>
      </c>
      <c r="K10" s="31">
        <f t="shared" si="0"/>
        <v>140543495</v>
      </c>
    </row>
    <row r="11" spans="1:11" ht="13.5">
      <c r="A11" s="22" t="s">
        <v>23</v>
      </c>
      <c r="B11" s="6">
        <v>27200046</v>
      </c>
      <c r="C11" s="6">
        <v>3144203</v>
      </c>
      <c r="D11" s="23">
        <v>6153467</v>
      </c>
      <c r="E11" s="24">
        <v>41761259</v>
      </c>
      <c r="F11" s="6">
        <v>44864524</v>
      </c>
      <c r="G11" s="25">
        <v>44864524</v>
      </c>
      <c r="H11" s="26">
        <v>37311969</v>
      </c>
      <c r="I11" s="24">
        <v>47315298</v>
      </c>
      <c r="J11" s="6">
        <v>49207908</v>
      </c>
      <c r="K11" s="25">
        <v>51176227</v>
      </c>
    </row>
    <row r="12" spans="1:11" ht="13.5">
      <c r="A12" s="22" t="s">
        <v>24</v>
      </c>
      <c r="B12" s="6">
        <v>6511849</v>
      </c>
      <c r="C12" s="6">
        <v>872315</v>
      </c>
      <c r="D12" s="23">
        <v>655344</v>
      </c>
      <c r="E12" s="24">
        <v>9045322</v>
      </c>
      <c r="F12" s="6">
        <v>9045322</v>
      </c>
      <c r="G12" s="25">
        <v>9045322</v>
      </c>
      <c r="H12" s="26">
        <v>7230882</v>
      </c>
      <c r="I12" s="24">
        <v>8512864</v>
      </c>
      <c r="J12" s="6">
        <v>8853375</v>
      </c>
      <c r="K12" s="25">
        <v>9207507</v>
      </c>
    </row>
    <row r="13" spans="1:11" ht="13.5">
      <c r="A13" s="22" t="s">
        <v>130</v>
      </c>
      <c r="B13" s="6">
        <v>11600099</v>
      </c>
      <c r="C13" s="6">
        <v>4673465</v>
      </c>
      <c r="D13" s="23">
        <v>7651110</v>
      </c>
      <c r="E13" s="24">
        <v>11925743</v>
      </c>
      <c r="F13" s="6">
        <v>13883453</v>
      </c>
      <c r="G13" s="25">
        <v>13883453</v>
      </c>
      <c r="H13" s="26">
        <v>7139195</v>
      </c>
      <c r="I13" s="24">
        <v>14463000</v>
      </c>
      <c r="J13" s="6">
        <v>15041520</v>
      </c>
      <c r="K13" s="25">
        <v>15643181</v>
      </c>
    </row>
    <row r="14" spans="1:11" ht="13.5">
      <c r="A14" s="22" t="s">
        <v>25</v>
      </c>
      <c r="B14" s="6">
        <v>804887</v>
      </c>
      <c r="C14" s="6">
        <v>40833</v>
      </c>
      <c r="D14" s="23">
        <v>0</v>
      </c>
      <c r="E14" s="24">
        <v>0</v>
      </c>
      <c r="F14" s="6">
        <v>0</v>
      </c>
      <c r="G14" s="25">
        <v>0</v>
      </c>
      <c r="H14" s="26">
        <v>26420</v>
      </c>
      <c r="I14" s="24">
        <v>0</v>
      </c>
      <c r="J14" s="6">
        <v>0</v>
      </c>
      <c r="K14" s="25">
        <v>0</v>
      </c>
    </row>
    <row r="15" spans="1:11" ht="13.5">
      <c r="A15" s="22" t="s">
        <v>26</v>
      </c>
      <c r="B15" s="6">
        <v>0</v>
      </c>
      <c r="C15" s="6">
        <v>-55316</v>
      </c>
      <c r="D15" s="23">
        <v>46911</v>
      </c>
      <c r="E15" s="24">
        <v>1225882</v>
      </c>
      <c r="F15" s="6">
        <v>1290614</v>
      </c>
      <c r="G15" s="25">
        <v>1290614</v>
      </c>
      <c r="H15" s="26">
        <v>932197</v>
      </c>
      <c r="I15" s="24">
        <v>1235000</v>
      </c>
      <c r="J15" s="6">
        <v>1284400</v>
      </c>
      <c r="K15" s="25">
        <v>1335776</v>
      </c>
    </row>
    <row r="16" spans="1:11" ht="13.5">
      <c r="A16" s="22" t="s">
        <v>21</v>
      </c>
      <c r="B16" s="6">
        <v>0</v>
      </c>
      <c r="C16" s="6">
        <v>0</v>
      </c>
      <c r="D16" s="23">
        <v>9948</v>
      </c>
      <c r="E16" s="24">
        <v>1090000</v>
      </c>
      <c r="F16" s="6">
        <v>7876789</v>
      </c>
      <c r="G16" s="25">
        <v>7876789</v>
      </c>
      <c r="H16" s="26">
        <v>191755</v>
      </c>
      <c r="I16" s="24">
        <v>890500</v>
      </c>
      <c r="J16" s="6">
        <v>926120</v>
      </c>
      <c r="K16" s="25">
        <v>963165</v>
      </c>
    </row>
    <row r="17" spans="1:11" ht="13.5">
      <c r="A17" s="22" t="s">
        <v>27</v>
      </c>
      <c r="B17" s="6">
        <v>36513224</v>
      </c>
      <c r="C17" s="6">
        <v>-4190350</v>
      </c>
      <c r="D17" s="23">
        <v>10108987</v>
      </c>
      <c r="E17" s="24">
        <v>53168224</v>
      </c>
      <c r="F17" s="6">
        <v>54313070</v>
      </c>
      <c r="G17" s="25">
        <v>54313070</v>
      </c>
      <c r="H17" s="26">
        <v>56303137</v>
      </c>
      <c r="I17" s="24">
        <v>57577750</v>
      </c>
      <c r="J17" s="6">
        <v>59880859</v>
      </c>
      <c r="K17" s="25">
        <v>62276094</v>
      </c>
    </row>
    <row r="18" spans="1:11" ht="13.5">
      <c r="A18" s="33" t="s">
        <v>28</v>
      </c>
      <c r="B18" s="34">
        <f>SUM(B11:B17)</f>
        <v>82630105</v>
      </c>
      <c r="C18" s="35">
        <f aca="true" t="shared" si="1" ref="C18:K18">SUM(C11:C17)</f>
        <v>4485150</v>
      </c>
      <c r="D18" s="36">
        <f t="shared" si="1"/>
        <v>24625767</v>
      </c>
      <c r="E18" s="34">
        <f t="shared" si="1"/>
        <v>118216430</v>
      </c>
      <c r="F18" s="35">
        <f t="shared" si="1"/>
        <v>131273772</v>
      </c>
      <c r="G18" s="37">
        <f t="shared" si="1"/>
        <v>131273772</v>
      </c>
      <c r="H18" s="38">
        <f t="shared" si="1"/>
        <v>109135555</v>
      </c>
      <c r="I18" s="34">
        <f t="shared" si="1"/>
        <v>129994412</v>
      </c>
      <c r="J18" s="35">
        <f t="shared" si="1"/>
        <v>135194182</v>
      </c>
      <c r="K18" s="37">
        <f t="shared" si="1"/>
        <v>140601950</v>
      </c>
    </row>
    <row r="19" spans="1:11" ht="13.5">
      <c r="A19" s="33" t="s">
        <v>29</v>
      </c>
      <c r="B19" s="39">
        <f>+B10-B18</f>
        <v>10784308</v>
      </c>
      <c r="C19" s="40">
        <f aca="true" t="shared" si="2" ref="C19:K19">+C10-C18</f>
        <v>-115127</v>
      </c>
      <c r="D19" s="41">
        <f t="shared" si="2"/>
        <v>-13046716</v>
      </c>
      <c r="E19" s="39">
        <f t="shared" si="2"/>
        <v>21797908</v>
      </c>
      <c r="F19" s="40">
        <f t="shared" si="2"/>
        <v>-10175167</v>
      </c>
      <c r="G19" s="42">
        <f t="shared" si="2"/>
        <v>-10175167</v>
      </c>
      <c r="H19" s="43">
        <f t="shared" si="2"/>
        <v>-9398387</v>
      </c>
      <c r="I19" s="39">
        <f t="shared" si="2"/>
        <v>-54048</v>
      </c>
      <c r="J19" s="40">
        <f t="shared" si="2"/>
        <v>-56243</v>
      </c>
      <c r="K19" s="42">
        <f t="shared" si="2"/>
        <v>-58455</v>
      </c>
    </row>
    <row r="20" spans="1:11" ht="25.5">
      <c r="A20" s="44" t="s">
        <v>30</v>
      </c>
      <c r="B20" s="45">
        <v>21301000</v>
      </c>
      <c r="C20" s="46">
        <v>-7242288</v>
      </c>
      <c r="D20" s="47">
        <v>1313386</v>
      </c>
      <c r="E20" s="45">
        <v>33820000</v>
      </c>
      <c r="F20" s="46">
        <v>45996913</v>
      </c>
      <c r="G20" s="48">
        <v>45996913</v>
      </c>
      <c r="H20" s="49">
        <v>36981645</v>
      </c>
      <c r="I20" s="45">
        <v>22455000</v>
      </c>
      <c r="J20" s="46">
        <v>23353200</v>
      </c>
      <c r="K20" s="48">
        <v>24287328</v>
      </c>
    </row>
    <row r="21" spans="1:11" ht="63.75">
      <c r="A21" s="50" t="s">
        <v>131</v>
      </c>
      <c r="B21" s="51">
        <v>0</v>
      </c>
      <c r="C21" s="52">
        <v>0</v>
      </c>
      <c r="D21" s="53">
        <v>0</v>
      </c>
      <c r="E21" s="51">
        <v>0</v>
      </c>
      <c r="F21" s="52">
        <v>0</v>
      </c>
      <c r="G21" s="54">
        <v>0</v>
      </c>
      <c r="H21" s="55">
        <v>0</v>
      </c>
      <c r="I21" s="51">
        <v>0</v>
      </c>
      <c r="J21" s="52">
        <v>0</v>
      </c>
      <c r="K21" s="54">
        <v>0</v>
      </c>
    </row>
    <row r="22" spans="1:11" ht="25.5">
      <c r="A22" s="56" t="s">
        <v>132</v>
      </c>
      <c r="B22" s="57">
        <f>SUM(B19:B21)</f>
        <v>32085308</v>
      </c>
      <c r="C22" s="58">
        <f aca="true" t="shared" si="3" ref="C22:K22">SUM(C19:C21)</f>
        <v>-7357415</v>
      </c>
      <c r="D22" s="59">
        <f t="shared" si="3"/>
        <v>-11733330</v>
      </c>
      <c r="E22" s="57">
        <f t="shared" si="3"/>
        <v>55617908</v>
      </c>
      <c r="F22" s="58">
        <f t="shared" si="3"/>
        <v>35821746</v>
      </c>
      <c r="G22" s="60">
        <f t="shared" si="3"/>
        <v>35821746</v>
      </c>
      <c r="H22" s="61">
        <f t="shared" si="3"/>
        <v>27583258</v>
      </c>
      <c r="I22" s="57">
        <f t="shared" si="3"/>
        <v>22400952</v>
      </c>
      <c r="J22" s="58">
        <f t="shared" si="3"/>
        <v>23296957</v>
      </c>
      <c r="K22" s="60">
        <f t="shared" si="3"/>
        <v>24228873</v>
      </c>
    </row>
    <row r="23" spans="1:11" ht="13.5">
      <c r="A23" s="50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62" t="s">
        <v>32</v>
      </c>
      <c r="B24" s="39">
        <f>SUM(B22:B23)</f>
        <v>32085308</v>
      </c>
      <c r="C24" s="40">
        <f aca="true" t="shared" si="4" ref="C24:K24">SUM(C22:C23)</f>
        <v>-7357415</v>
      </c>
      <c r="D24" s="41">
        <f t="shared" si="4"/>
        <v>-11733330</v>
      </c>
      <c r="E24" s="39">
        <f t="shared" si="4"/>
        <v>55617908</v>
      </c>
      <c r="F24" s="40">
        <f t="shared" si="4"/>
        <v>35821746</v>
      </c>
      <c r="G24" s="42">
        <f t="shared" si="4"/>
        <v>35821746</v>
      </c>
      <c r="H24" s="43">
        <f t="shared" si="4"/>
        <v>27583258</v>
      </c>
      <c r="I24" s="39">
        <f t="shared" si="4"/>
        <v>22400952</v>
      </c>
      <c r="J24" s="40">
        <f t="shared" si="4"/>
        <v>23296957</v>
      </c>
      <c r="K24" s="42">
        <f t="shared" si="4"/>
        <v>24228873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64" t="s">
        <v>133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3.5">
      <c r="A27" s="33" t="s">
        <v>33</v>
      </c>
      <c r="B27" s="7">
        <v>28831081</v>
      </c>
      <c r="C27" s="7">
        <v>5686528</v>
      </c>
      <c r="D27" s="69">
        <v>2110202</v>
      </c>
      <c r="E27" s="70">
        <v>47287000</v>
      </c>
      <c r="F27" s="7">
        <v>52428354</v>
      </c>
      <c r="G27" s="71">
        <v>52428354</v>
      </c>
      <c r="H27" s="72">
        <v>39960304</v>
      </c>
      <c r="I27" s="70">
        <v>33939000</v>
      </c>
      <c r="J27" s="7">
        <v>35296560</v>
      </c>
      <c r="K27" s="71">
        <v>36708422</v>
      </c>
    </row>
    <row r="28" spans="1:11" ht="13.5">
      <c r="A28" s="73" t="s">
        <v>34</v>
      </c>
      <c r="B28" s="6">
        <v>21301000</v>
      </c>
      <c r="C28" s="6">
        <v>5749888</v>
      </c>
      <c r="D28" s="23">
        <v>1313386</v>
      </c>
      <c r="E28" s="24">
        <v>33820000</v>
      </c>
      <c r="F28" s="6">
        <v>46256913</v>
      </c>
      <c r="G28" s="25">
        <v>46256913</v>
      </c>
      <c r="H28" s="26">
        <v>0</v>
      </c>
      <c r="I28" s="24">
        <v>25195000</v>
      </c>
      <c r="J28" s="6">
        <v>26202800</v>
      </c>
      <c r="K28" s="25">
        <v>27250912</v>
      </c>
    </row>
    <row r="29" spans="1:11" ht="13.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3.5">
      <c r="A30" s="22" t="s">
        <v>35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36</v>
      </c>
      <c r="B31" s="6">
        <v>7530081</v>
      </c>
      <c r="C31" s="6">
        <v>134326</v>
      </c>
      <c r="D31" s="23">
        <v>844400</v>
      </c>
      <c r="E31" s="24">
        <v>13467000</v>
      </c>
      <c r="F31" s="6">
        <v>6271441</v>
      </c>
      <c r="G31" s="25">
        <v>6271441</v>
      </c>
      <c r="H31" s="26">
        <v>0</v>
      </c>
      <c r="I31" s="24">
        <v>8484000</v>
      </c>
      <c r="J31" s="6">
        <v>8823360</v>
      </c>
      <c r="K31" s="25">
        <v>9176294</v>
      </c>
    </row>
    <row r="32" spans="1:11" ht="13.5">
      <c r="A32" s="33" t="s">
        <v>37</v>
      </c>
      <c r="B32" s="7">
        <f>SUM(B28:B31)</f>
        <v>28831081</v>
      </c>
      <c r="C32" s="7">
        <f aca="true" t="shared" si="5" ref="C32:K32">SUM(C28:C31)</f>
        <v>5884214</v>
      </c>
      <c r="D32" s="69">
        <f t="shared" si="5"/>
        <v>2157786</v>
      </c>
      <c r="E32" s="70">
        <f t="shared" si="5"/>
        <v>47287000</v>
      </c>
      <c r="F32" s="7">
        <f t="shared" si="5"/>
        <v>52528354</v>
      </c>
      <c r="G32" s="71">
        <f t="shared" si="5"/>
        <v>52528354</v>
      </c>
      <c r="H32" s="72">
        <f t="shared" si="5"/>
        <v>0</v>
      </c>
      <c r="I32" s="70">
        <f t="shared" si="5"/>
        <v>33679000</v>
      </c>
      <c r="J32" s="7">
        <f t="shared" si="5"/>
        <v>35026160</v>
      </c>
      <c r="K32" s="71">
        <f t="shared" si="5"/>
        <v>36427206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3.5">
      <c r="A34" s="64" t="s">
        <v>38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3.5">
      <c r="A35" s="22" t="s">
        <v>39</v>
      </c>
      <c r="B35" s="6">
        <v>49557458</v>
      </c>
      <c r="C35" s="6">
        <v>-14774389</v>
      </c>
      <c r="D35" s="23">
        <v>-4346237</v>
      </c>
      <c r="E35" s="24">
        <v>217831816</v>
      </c>
      <c r="F35" s="6">
        <v>606670200</v>
      </c>
      <c r="G35" s="25">
        <v>606670200</v>
      </c>
      <c r="H35" s="26">
        <v>-28563471</v>
      </c>
      <c r="I35" s="24">
        <v>91527992</v>
      </c>
      <c r="J35" s="6">
        <v>97084063</v>
      </c>
      <c r="K35" s="25">
        <v>100093043</v>
      </c>
    </row>
    <row r="36" spans="1:11" ht="13.5">
      <c r="A36" s="22" t="s">
        <v>40</v>
      </c>
      <c r="B36" s="6">
        <v>208529315</v>
      </c>
      <c r="C36" s="6">
        <v>580930</v>
      </c>
      <c r="D36" s="23">
        <v>-5355147</v>
      </c>
      <c r="E36" s="24">
        <v>325178074</v>
      </c>
      <c r="F36" s="6">
        <v>505114088</v>
      </c>
      <c r="G36" s="25">
        <v>505114088</v>
      </c>
      <c r="H36" s="26">
        <v>34194398</v>
      </c>
      <c r="I36" s="24">
        <v>269231358</v>
      </c>
      <c r="J36" s="6">
        <v>280000612</v>
      </c>
      <c r="K36" s="25">
        <v>291200637</v>
      </c>
    </row>
    <row r="37" spans="1:11" ht="13.5">
      <c r="A37" s="22" t="s">
        <v>41</v>
      </c>
      <c r="B37" s="6">
        <v>41826937</v>
      </c>
      <c r="C37" s="6">
        <v>-7380761</v>
      </c>
      <c r="D37" s="23">
        <v>1972540</v>
      </c>
      <c r="E37" s="24">
        <v>52937680</v>
      </c>
      <c r="F37" s="6">
        <v>21949473</v>
      </c>
      <c r="G37" s="25">
        <v>21949473</v>
      </c>
      <c r="H37" s="26">
        <v>-22394848</v>
      </c>
      <c r="I37" s="24">
        <v>12017473</v>
      </c>
      <c r="J37" s="6">
        <v>12498172</v>
      </c>
      <c r="K37" s="25">
        <v>12998099</v>
      </c>
    </row>
    <row r="38" spans="1:11" ht="13.5">
      <c r="A38" s="22" t="s">
        <v>42</v>
      </c>
      <c r="B38" s="6">
        <v>1758166</v>
      </c>
      <c r="C38" s="6">
        <v>544716</v>
      </c>
      <c r="D38" s="23">
        <v>59406</v>
      </c>
      <c r="E38" s="24">
        <v>350000</v>
      </c>
      <c r="F38" s="6">
        <v>1551449</v>
      </c>
      <c r="G38" s="25">
        <v>1551449</v>
      </c>
      <c r="H38" s="26">
        <v>-500</v>
      </c>
      <c r="I38" s="24">
        <v>6200000</v>
      </c>
      <c r="J38" s="6">
        <v>6448000</v>
      </c>
      <c r="K38" s="25">
        <v>6705920</v>
      </c>
    </row>
    <row r="39" spans="1:11" ht="13.5">
      <c r="A39" s="22" t="s">
        <v>43</v>
      </c>
      <c r="B39" s="6">
        <v>214501670</v>
      </c>
      <c r="C39" s="6">
        <v>1</v>
      </c>
      <c r="D39" s="23">
        <v>0</v>
      </c>
      <c r="E39" s="24">
        <v>434104302</v>
      </c>
      <c r="F39" s="6">
        <v>1052461620</v>
      </c>
      <c r="G39" s="25">
        <v>1052461620</v>
      </c>
      <c r="H39" s="26">
        <v>438994</v>
      </c>
      <c r="I39" s="24">
        <v>320140925</v>
      </c>
      <c r="J39" s="6">
        <v>334841546</v>
      </c>
      <c r="K39" s="25">
        <v>347360788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64" t="s">
        <v>44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3.5">
      <c r="A42" s="22" t="s">
        <v>45</v>
      </c>
      <c r="B42" s="6">
        <v>46075542</v>
      </c>
      <c r="C42" s="6">
        <v>-475090</v>
      </c>
      <c r="D42" s="23">
        <v>-7138286</v>
      </c>
      <c r="E42" s="24">
        <v>218994792</v>
      </c>
      <c r="F42" s="6">
        <v>218272732</v>
      </c>
      <c r="G42" s="25">
        <v>218272732</v>
      </c>
      <c r="H42" s="26">
        <v>-38383492</v>
      </c>
      <c r="I42" s="24">
        <v>243624301</v>
      </c>
      <c r="J42" s="6">
        <v>255264227</v>
      </c>
      <c r="K42" s="25">
        <v>263395884</v>
      </c>
    </row>
    <row r="43" spans="1:11" ht="13.5">
      <c r="A43" s="22" t="s">
        <v>46</v>
      </c>
      <c r="B43" s="6">
        <v>-29226405</v>
      </c>
      <c r="C43" s="6">
        <v>0</v>
      </c>
      <c r="D43" s="23">
        <v>0</v>
      </c>
      <c r="E43" s="24">
        <v>0</v>
      </c>
      <c r="F43" s="6">
        <v>0</v>
      </c>
      <c r="G43" s="25">
        <v>0</v>
      </c>
      <c r="H43" s="26">
        <v>0</v>
      </c>
      <c r="I43" s="24">
        <v>0</v>
      </c>
      <c r="J43" s="6">
        <v>0</v>
      </c>
      <c r="K43" s="25">
        <v>0</v>
      </c>
    </row>
    <row r="44" spans="1:11" ht="13.5">
      <c r="A44" s="22" t="s">
        <v>47</v>
      </c>
      <c r="B44" s="6">
        <v>-7057459</v>
      </c>
      <c r="C44" s="6">
        <v>0</v>
      </c>
      <c r="D44" s="23">
        <v>0</v>
      </c>
      <c r="E44" s="24">
        <v>0</v>
      </c>
      <c r="F44" s="6">
        <v>0</v>
      </c>
      <c r="G44" s="25">
        <v>0</v>
      </c>
      <c r="H44" s="26">
        <v>1200</v>
      </c>
      <c r="I44" s="24">
        <v>0</v>
      </c>
      <c r="J44" s="6">
        <v>0</v>
      </c>
      <c r="K44" s="25">
        <v>0</v>
      </c>
    </row>
    <row r="45" spans="1:11" ht="13.5">
      <c r="A45" s="33" t="s">
        <v>48</v>
      </c>
      <c r="B45" s="7">
        <v>32588258</v>
      </c>
      <c r="C45" s="7">
        <v>-475090</v>
      </c>
      <c r="D45" s="69">
        <v>-7138286</v>
      </c>
      <c r="E45" s="70">
        <v>241754592</v>
      </c>
      <c r="F45" s="7">
        <v>232644677</v>
      </c>
      <c r="G45" s="71">
        <v>232644677</v>
      </c>
      <c r="H45" s="72">
        <v>-38383492</v>
      </c>
      <c r="I45" s="70">
        <v>251323234</v>
      </c>
      <c r="J45" s="7">
        <v>263271116</v>
      </c>
      <c r="K45" s="71">
        <v>271723050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64" t="s">
        <v>49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3.5">
      <c r="A48" s="22" t="s">
        <v>50</v>
      </c>
      <c r="B48" s="6">
        <v>32588258</v>
      </c>
      <c r="C48" s="6">
        <v>-15737222</v>
      </c>
      <c r="D48" s="23">
        <v>-7155386</v>
      </c>
      <c r="E48" s="24">
        <v>172494608</v>
      </c>
      <c r="F48" s="6">
        <v>458211561</v>
      </c>
      <c r="G48" s="25">
        <v>458211561</v>
      </c>
      <c r="H48" s="26">
        <v>-38390770</v>
      </c>
      <c r="I48" s="24">
        <v>-7942640</v>
      </c>
      <c r="J48" s="6">
        <v>-6365393</v>
      </c>
      <c r="K48" s="25">
        <v>-7494391</v>
      </c>
    </row>
    <row r="49" spans="1:11" ht="13.5">
      <c r="A49" s="22" t="s">
        <v>51</v>
      </c>
      <c r="B49" s="6">
        <f>+B75</f>
        <v>19732831.724472065</v>
      </c>
      <c r="C49" s="6">
        <f aca="true" t="shared" si="6" ref="C49:K49">+C75</f>
        <v>-8315900</v>
      </c>
      <c r="D49" s="23">
        <f t="shared" si="6"/>
        <v>-2367931</v>
      </c>
      <c r="E49" s="24">
        <f t="shared" si="6"/>
        <v>52937680</v>
      </c>
      <c r="F49" s="6">
        <f t="shared" si="6"/>
        <v>21949473</v>
      </c>
      <c r="G49" s="25">
        <f t="shared" si="6"/>
        <v>21949473</v>
      </c>
      <c r="H49" s="26">
        <f t="shared" si="6"/>
        <v>-22393648</v>
      </c>
      <c r="I49" s="24">
        <f t="shared" si="6"/>
        <v>-45712466.54070383</v>
      </c>
      <c r="J49" s="6">
        <f t="shared" si="6"/>
        <v>-54708015.04578017</v>
      </c>
      <c r="K49" s="25">
        <f t="shared" si="6"/>
        <v>-49033537.57131204</v>
      </c>
    </row>
    <row r="50" spans="1:11" ht="13.5">
      <c r="A50" s="33" t="s">
        <v>52</v>
      </c>
      <c r="B50" s="7">
        <f>+B48-B49</f>
        <v>12855426.275527935</v>
      </c>
      <c r="C50" s="7">
        <f aca="true" t="shared" si="7" ref="C50:K50">+C48-C49</f>
        <v>-7421322</v>
      </c>
      <c r="D50" s="69">
        <f t="shared" si="7"/>
        <v>-4787455</v>
      </c>
      <c r="E50" s="70">
        <f t="shared" si="7"/>
        <v>119556928</v>
      </c>
      <c r="F50" s="7">
        <f t="shared" si="7"/>
        <v>436262088</v>
      </c>
      <c r="G50" s="71">
        <f t="shared" si="7"/>
        <v>436262088</v>
      </c>
      <c r="H50" s="72">
        <f t="shared" si="7"/>
        <v>-15997122</v>
      </c>
      <c r="I50" s="70">
        <f t="shared" si="7"/>
        <v>37769826.54070383</v>
      </c>
      <c r="J50" s="7">
        <f t="shared" si="7"/>
        <v>48342622.04578017</v>
      </c>
      <c r="K50" s="71">
        <f t="shared" si="7"/>
        <v>41539146.57131204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3.5">
      <c r="A52" s="64" t="s">
        <v>53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54</v>
      </c>
      <c r="B53" s="6">
        <v>208529312</v>
      </c>
      <c r="C53" s="6">
        <v>17306880</v>
      </c>
      <c r="D53" s="23">
        <v>-7650166</v>
      </c>
      <c r="E53" s="24">
        <v>269106216</v>
      </c>
      <c r="F53" s="6">
        <v>403145317</v>
      </c>
      <c r="G53" s="25">
        <v>403145317</v>
      </c>
      <c r="H53" s="26">
        <v>2225219</v>
      </c>
      <c r="I53" s="24">
        <v>191564500</v>
      </c>
      <c r="J53" s="6">
        <v>199227079</v>
      </c>
      <c r="K53" s="25">
        <v>207196163</v>
      </c>
    </row>
    <row r="54" spans="1:11" ht="13.5">
      <c r="A54" s="22" t="s">
        <v>55</v>
      </c>
      <c r="B54" s="6">
        <v>11600099</v>
      </c>
      <c r="C54" s="6">
        <v>0</v>
      </c>
      <c r="D54" s="23">
        <v>7651110</v>
      </c>
      <c r="E54" s="24">
        <v>11925743</v>
      </c>
      <c r="F54" s="6">
        <v>13883453</v>
      </c>
      <c r="G54" s="25">
        <v>13883453</v>
      </c>
      <c r="H54" s="26">
        <v>7139195</v>
      </c>
      <c r="I54" s="24">
        <v>14463000</v>
      </c>
      <c r="J54" s="6">
        <v>15041520</v>
      </c>
      <c r="K54" s="25">
        <v>15643181</v>
      </c>
    </row>
    <row r="55" spans="1:11" ht="13.5">
      <c r="A55" s="22" t="s">
        <v>56</v>
      </c>
      <c r="B55" s="6">
        <v>0</v>
      </c>
      <c r="C55" s="6">
        <v>0</v>
      </c>
      <c r="D55" s="23">
        <v>0</v>
      </c>
      <c r="E55" s="24">
        <v>0</v>
      </c>
      <c r="F55" s="6">
        <v>0</v>
      </c>
      <c r="G55" s="25">
        <v>0</v>
      </c>
      <c r="H55" s="26">
        <v>0</v>
      </c>
      <c r="I55" s="24">
        <v>750000</v>
      </c>
      <c r="J55" s="6">
        <v>780000</v>
      </c>
      <c r="K55" s="25">
        <v>811200</v>
      </c>
    </row>
    <row r="56" spans="1:11" ht="13.5">
      <c r="A56" s="22" t="s">
        <v>57</v>
      </c>
      <c r="B56" s="6">
        <v>0</v>
      </c>
      <c r="C56" s="6">
        <v>119684</v>
      </c>
      <c r="D56" s="23">
        <v>458320</v>
      </c>
      <c r="E56" s="24">
        <v>6976307</v>
      </c>
      <c r="F56" s="6">
        <v>7511667</v>
      </c>
      <c r="G56" s="25">
        <v>7511667</v>
      </c>
      <c r="H56" s="26">
        <v>4013580</v>
      </c>
      <c r="I56" s="24">
        <v>8079000</v>
      </c>
      <c r="J56" s="6">
        <v>8402160</v>
      </c>
      <c r="K56" s="25">
        <v>8738246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3.5">
      <c r="A58" s="64" t="s">
        <v>58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3.5">
      <c r="A59" s="90" t="s">
        <v>59</v>
      </c>
      <c r="B59" s="6">
        <v>0</v>
      </c>
      <c r="C59" s="6">
        <v>0</v>
      </c>
      <c r="D59" s="23">
        <v>0</v>
      </c>
      <c r="E59" s="24">
        <v>0</v>
      </c>
      <c r="F59" s="6">
        <v>0</v>
      </c>
      <c r="G59" s="25">
        <v>0</v>
      </c>
      <c r="H59" s="26">
        <v>0</v>
      </c>
      <c r="I59" s="24">
        <v>0</v>
      </c>
      <c r="J59" s="6">
        <v>0</v>
      </c>
      <c r="K59" s="25">
        <v>0</v>
      </c>
    </row>
    <row r="60" spans="1:11" ht="13.5">
      <c r="A60" s="90" t="s">
        <v>60</v>
      </c>
      <c r="B60" s="6">
        <v>0</v>
      </c>
      <c r="C60" s="6">
        <v>0</v>
      </c>
      <c r="D60" s="23">
        <v>0</v>
      </c>
      <c r="E60" s="24">
        <v>0</v>
      </c>
      <c r="F60" s="6">
        <v>0</v>
      </c>
      <c r="G60" s="25">
        <v>0</v>
      </c>
      <c r="H60" s="26">
        <v>0</v>
      </c>
      <c r="I60" s="24">
        <v>0</v>
      </c>
      <c r="J60" s="6">
        <v>0</v>
      </c>
      <c r="K60" s="25">
        <v>0</v>
      </c>
    </row>
    <row r="61" spans="1:11" ht="13.5">
      <c r="A61" s="91" t="s">
        <v>61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3.5">
      <c r="A62" s="96" t="s">
        <v>62</v>
      </c>
      <c r="B62" s="97">
        <v>10706</v>
      </c>
      <c r="C62" s="98">
        <v>10706</v>
      </c>
      <c r="D62" s="99">
        <v>10706</v>
      </c>
      <c r="E62" s="97">
        <v>10706</v>
      </c>
      <c r="F62" s="98">
        <v>10706</v>
      </c>
      <c r="G62" s="99">
        <v>10706</v>
      </c>
      <c r="H62" s="100">
        <v>10706</v>
      </c>
      <c r="I62" s="97">
        <v>10706</v>
      </c>
      <c r="J62" s="98">
        <v>10706</v>
      </c>
      <c r="K62" s="99">
        <v>10706</v>
      </c>
    </row>
    <row r="63" spans="1:11" ht="13.5">
      <c r="A63" s="96" t="s">
        <v>63</v>
      </c>
      <c r="B63" s="97">
        <v>3332</v>
      </c>
      <c r="C63" s="98">
        <v>3332</v>
      </c>
      <c r="D63" s="99">
        <v>3332</v>
      </c>
      <c r="E63" s="97">
        <v>3332</v>
      </c>
      <c r="F63" s="98">
        <v>3332</v>
      </c>
      <c r="G63" s="99">
        <v>3332</v>
      </c>
      <c r="H63" s="100">
        <v>3332</v>
      </c>
      <c r="I63" s="97">
        <v>3332</v>
      </c>
      <c r="J63" s="98">
        <v>3332</v>
      </c>
      <c r="K63" s="99">
        <v>3332</v>
      </c>
    </row>
    <row r="64" spans="1:11" ht="13.5">
      <c r="A64" s="96" t="s">
        <v>64</v>
      </c>
      <c r="B64" s="97">
        <v>12938</v>
      </c>
      <c r="C64" s="98">
        <v>12938</v>
      </c>
      <c r="D64" s="99">
        <v>12938</v>
      </c>
      <c r="E64" s="97">
        <v>12938</v>
      </c>
      <c r="F64" s="98">
        <v>12938</v>
      </c>
      <c r="G64" s="99">
        <v>12938</v>
      </c>
      <c r="H64" s="100">
        <v>12938</v>
      </c>
      <c r="I64" s="97">
        <v>12938</v>
      </c>
      <c r="J64" s="98">
        <v>12938</v>
      </c>
      <c r="K64" s="99">
        <v>12938</v>
      </c>
    </row>
    <row r="65" spans="1:11" ht="13.5">
      <c r="A65" s="96" t="s">
        <v>65</v>
      </c>
      <c r="B65" s="97">
        <v>19393</v>
      </c>
      <c r="C65" s="98">
        <v>19393</v>
      </c>
      <c r="D65" s="99">
        <v>19393</v>
      </c>
      <c r="E65" s="97">
        <v>19393</v>
      </c>
      <c r="F65" s="98">
        <v>19393</v>
      </c>
      <c r="G65" s="99">
        <v>19393</v>
      </c>
      <c r="H65" s="100">
        <v>19393</v>
      </c>
      <c r="I65" s="97">
        <v>19393</v>
      </c>
      <c r="J65" s="98">
        <v>19393</v>
      </c>
      <c r="K65" s="99">
        <v>19393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3.5">
      <c r="A67" s="105"/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3.5">
      <c r="A68" s="107"/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3.5">
      <c r="A69" s="108"/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3.5" hidden="1">
      <c r="A70" s="4" t="s">
        <v>134</v>
      </c>
      <c r="B70" s="5">
        <f>IF(ISERROR(B71/B72),0,(B71/B72))</f>
        <v>1.1356154253310666</v>
      </c>
      <c r="C70" s="5">
        <f aca="true" t="shared" si="8" ref="C70:K70">IF(ISERROR(C71/C72),0,(C71/C72))</f>
        <v>0</v>
      </c>
      <c r="D70" s="5">
        <f t="shared" si="8"/>
        <v>0</v>
      </c>
      <c r="E70" s="5">
        <f t="shared" si="8"/>
        <v>0</v>
      </c>
      <c r="F70" s="5">
        <f t="shared" si="8"/>
        <v>0</v>
      </c>
      <c r="G70" s="5">
        <f t="shared" si="8"/>
        <v>0</v>
      </c>
      <c r="H70" s="5">
        <f t="shared" si="8"/>
        <v>0</v>
      </c>
      <c r="I70" s="5">
        <f t="shared" si="8"/>
        <v>0.5950451900931091</v>
      </c>
      <c r="J70" s="5">
        <f t="shared" si="8"/>
        <v>0.6660774971843488</v>
      </c>
      <c r="K70" s="5">
        <f t="shared" si="8"/>
        <v>0.5911468847687189</v>
      </c>
    </row>
    <row r="71" spans="1:11" ht="12.75" hidden="1">
      <c r="A71" s="2" t="s">
        <v>135</v>
      </c>
      <c r="B71" s="2">
        <f>+B83</f>
        <v>15569811</v>
      </c>
      <c r="C71" s="2">
        <f aca="true" t="shared" si="9" ref="C71:K71">+C83</f>
        <v>0</v>
      </c>
      <c r="D71" s="2">
        <f t="shared" si="9"/>
        <v>0</v>
      </c>
      <c r="E71" s="2">
        <f t="shared" si="9"/>
        <v>0</v>
      </c>
      <c r="F71" s="2">
        <f t="shared" si="9"/>
        <v>0</v>
      </c>
      <c r="G71" s="2">
        <f t="shared" si="9"/>
        <v>0</v>
      </c>
      <c r="H71" s="2">
        <f t="shared" si="9"/>
        <v>0</v>
      </c>
      <c r="I71" s="2">
        <f t="shared" si="9"/>
        <v>15263885</v>
      </c>
      <c r="J71" s="2">
        <f t="shared" si="9"/>
        <v>17769393</v>
      </c>
      <c r="K71" s="2">
        <f t="shared" si="9"/>
        <v>16401258</v>
      </c>
    </row>
    <row r="72" spans="1:11" ht="12.75" hidden="1">
      <c r="A72" s="2" t="s">
        <v>136</v>
      </c>
      <c r="B72" s="2">
        <f>+B77</f>
        <v>13710461</v>
      </c>
      <c r="C72" s="2">
        <f aca="true" t="shared" si="10" ref="C72:K72">+C77</f>
        <v>199486</v>
      </c>
      <c r="D72" s="2">
        <f t="shared" si="10"/>
        <v>11052007</v>
      </c>
      <c r="E72" s="2">
        <f t="shared" si="10"/>
        <v>40283938</v>
      </c>
      <c r="F72" s="2">
        <f t="shared" si="10"/>
        <v>20858900</v>
      </c>
      <c r="G72" s="2">
        <f t="shared" si="10"/>
        <v>20858900</v>
      </c>
      <c r="H72" s="2">
        <f t="shared" si="10"/>
        <v>25015416</v>
      </c>
      <c r="I72" s="2">
        <f t="shared" si="10"/>
        <v>25651640</v>
      </c>
      <c r="J72" s="2">
        <f t="shared" si="10"/>
        <v>26677666</v>
      </c>
      <c r="K72" s="2">
        <f t="shared" si="10"/>
        <v>27744810</v>
      </c>
    </row>
    <row r="73" spans="1:11" ht="12.75" hidden="1">
      <c r="A73" s="2" t="s">
        <v>137</v>
      </c>
      <c r="B73" s="2">
        <f>+B74</f>
        <v>-19763690.166666657</v>
      </c>
      <c r="C73" s="2">
        <f aca="true" t="shared" si="11" ref="C73:K73">+(C78+C80+C81+C82)-(B78+B80+B81+B82)</f>
        <v>-16008660</v>
      </c>
      <c r="D73" s="2">
        <f t="shared" si="11"/>
        <v>1848609</v>
      </c>
      <c r="E73" s="2">
        <f t="shared" si="11"/>
        <v>42236059</v>
      </c>
      <c r="F73" s="2">
        <f>+(F78+F80+F81+F82)-(D78+D80+D81+D82)</f>
        <v>143196598</v>
      </c>
      <c r="G73" s="2">
        <f>+(G78+G80+G81+G82)-(D78+D80+D81+D82)</f>
        <v>143196598</v>
      </c>
      <c r="H73" s="2">
        <f>+(H78+H80+H81+H82)-(D78+D80+D81+D82)</f>
        <v>7018150</v>
      </c>
      <c r="I73" s="2">
        <f>+(I78+I80+I81+I82)-(E78+E80+E81+E82)</f>
        <v>51972532</v>
      </c>
      <c r="J73" s="2">
        <f t="shared" si="11"/>
        <v>3880710</v>
      </c>
      <c r="K73" s="2">
        <f t="shared" si="11"/>
        <v>4035938</v>
      </c>
    </row>
    <row r="74" spans="1:11" ht="12.75" hidden="1">
      <c r="A74" s="2" t="s">
        <v>138</v>
      </c>
      <c r="B74" s="2">
        <f>+TREND(C74:E74)</f>
        <v>-19763690.166666657</v>
      </c>
      <c r="C74" s="2">
        <f>+C73</f>
        <v>-16008660</v>
      </c>
      <c r="D74" s="2">
        <f aca="true" t="shared" si="12" ref="D74:K74">+D73</f>
        <v>1848609</v>
      </c>
      <c r="E74" s="2">
        <f t="shared" si="12"/>
        <v>42236059</v>
      </c>
      <c r="F74" s="2">
        <f t="shared" si="12"/>
        <v>143196598</v>
      </c>
      <c r="G74" s="2">
        <f t="shared" si="12"/>
        <v>143196598</v>
      </c>
      <c r="H74" s="2">
        <f t="shared" si="12"/>
        <v>7018150</v>
      </c>
      <c r="I74" s="2">
        <f t="shared" si="12"/>
        <v>51972532</v>
      </c>
      <c r="J74" s="2">
        <f t="shared" si="12"/>
        <v>3880710</v>
      </c>
      <c r="K74" s="2">
        <f t="shared" si="12"/>
        <v>4035938</v>
      </c>
    </row>
    <row r="75" spans="1:11" ht="12.75" hidden="1">
      <c r="A75" s="2" t="s">
        <v>139</v>
      </c>
      <c r="B75" s="2">
        <f>+B84-(((B80+B81+B78)*B70)-B79)</f>
        <v>19732831.724472065</v>
      </c>
      <c r="C75" s="2">
        <f aca="true" t="shared" si="13" ref="C75:K75">+C84-(((C80+C81+C78)*C70)-C79)</f>
        <v>-8315900</v>
      </c>
      <c r="D75" s="2">
        <f t="shared" si="13"/>
        <v>-2367931</v>
      </c>
      <c r="E75" s="2">
        <f t="shared" si="13"/>
        <v>52937680</v>
      </c>
      <c r="F75" s="2">
        <f t="shared" si="13"/>
        <v>21949473</v>
      </c>
      <c r="G75" s="2">
        <f t="shared" si="13"/>
        <v>21949473</v>
      </c>
      <c r="H75" s="2">
        <f t="shared" si="13"/>
        <v>-22393648</v>
      </c>
      <c r="I75" s="2">
        <f t="shared" si="13"/>
        <v>-45712466.54070383</v>
      </c>
      <c r="J75" s="2">
        <f t="shared" si="13"/>
        <v>-54708015.04578017</v>
      </c>
      <c r="K75" s="2">
        <f t="shared" si="13"/>
        <v>-49033537.57131204</v>
      </c>
    </row>
    <row r="76" spans="1:11" ht="12.75" hidden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2.75" hidden="1">
      <c r="A77" s="1" t="s">
        <v>66</v>
      </c>
      <c r="B77" s="3">
        <v>13710461</v>
      </c>
      <c r="C77" s="3">
        <v>199486</v>
      </c>
      <c r="D77" s="3">
        <v>11052007</v>
      </c>
      <c r="E77" s="3">
        <v>40283938</v>
      </c>
      <c r="F77" s="3">
        <v>20858900</v>
      </c>
      <c r="G77" s="3">
        <v>20858900</v>
      </c>
      <c r="H77" s="3">
        <v>25015416</v>
      </c>
      <c r="I77" s="3">
        <v>25651640</v>
      </c>
      <c r="J77" s="3">
        <v>26677666</v>
      </c>
      <c r="K77" s="3">
        <v>27744810</v>
      </c>
    </row>
    <row r="78" spans="1:11" ht="12.75" hidden="1">
      <c r="A78" s="1" t="s">
        <v>67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2.75" hidden="1">
      <c r="A79" s="1" t="s">
        <v>68</v>
      </c>
      <c r="B79" s="3">
        <v>39003317</v>
      </c>
      <c r="C79" s="3">
        <v>-8315900</v>
      </c>
      <c r="D79" s="3">
        <v>-2367931</v>
      </c>
      <c r="E79" s="3">
        <v>52937680</v>
      </c>
      <c r="F79" s="3">
        <v>21949473</v>
      </c>
      <c r="G79" s="3">
        <v>21949473</v>
      </c>
      <c r="H79" s="3">
        <v>-22393648</v>
      </c>
      <c r="I79" s="3">
        <v>12017473</v>
      </c>
      <c r="J79" s="3">
        <v>12498172</v>
      </c>
      <c r="K79" s="3">
        <v>12998099</v>
      </c>
    </row>
    <row r="80" spans="1:11" ht="12.75" hidden="1">
      <c r="A80" s="1" t="s">
        <v>69</v>
      </c>
      <c r="B80" s="3">
        <v>14235844</v>
      </c>
      <c r="C80" s="3">
        <v>-476002</v>
      </c>
      <c r="D80" s="3">
        <v>1170008</v>
      </c>
      <c r="E80" s="3">
        <v>42345208</v>
      </c>
      <c r="F80" s="3">
        <v>142735915</v>
      </c>
      <c r="G80" s="3">
        <v>142735915</v>
      </c>
      <c r="H80" s="3">
        <v>5626495</v>
      </c>
      <c r="I80" s="3">
        <v>90817740</v>
      </c>
      <c r="J80" s="3">
        <v>94450450</v>
      </c>
      <c r="K80" s="3">
        <v>98228468</v>
      </c>
    </row>
    <row r="81" spans="1:11" ht="12.75" hidden="1">
      <c r="A81" s="1" t="s">
        <v>70</v>
      </c>
      <c r="B81" s="3">
        <v>2733356</v>
      </c>
      <c r="C81" s="3">
        <v>1436542</v>
      </c>
      <c r="D81" s="3">
        <v>1639141</v>
      </c>
      <c r="E81" s="3">
        <v>2700000</v>
      </c>
      <c r="F81" s="3">
        <v>3269832</v>
      </c>
      <c r="G81" s="3">
        <v>3269832</v>
      </c>
      <c r="H81" s="3">
        <v>4200804</v>
      </c>
      <c r="I81" s="3">
        <v>6200000</v>
      </c>
      <c r="J81" s="3">
        <v>6448000</v>
      </c>
      <c r="K81" s="3">
        <v>6705920</v>
      </c>
    </row>
    <row r="82" spans="1:11" ht="12.75" hidden="1">
      <c r="A82" s="1" t="s">
        <v>71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2.75" hidden="1">
      <c r="A83" s="1" t="s">
        <v>72</v>
      </c>
      <c r="B83" s="3">
        <v>15569811</v>
      </c>
      <c r="C83" s="3">
        <v>0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3">
        <v>15263885</v>
      </c>
      <c r="J83" s="3">
        <v>17769393</v>
      </c>
      <c r="K83" s="3">
        <v>16401258</v>
      </c>
    </row>
    <row r="84" spans="1:11" ht="12.75" hidden="1">
      <c r="A84" s="1" t="s">
        <v>73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</row>
    <row r="85" spans="1:11" ht="12.75" hidden="1">
      <c r="A85" s="1" t="s">
        <v>74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" customHeight="1">
      <c r="A1" s="109" t="s">
        <v>77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9</v>
      </c>
      <c r="D3" s="15" t="s">
        <v>9</v>
      </c>
      <c r="E3" s="13" t="s">
        <v>10</v>
      </c>
      <c r="F3" s="14" t="s">
        <v>11</v>
      </c>
      <c r="G3" s="15" t="s">
        <v>12</v>
      </c>
      <c r="H3" s="16" t="s">
        <v>13</v>
      </c>
      <c r="I3" s="13" t="s">
        <v>14</v>
      </c>
      <c r="J3" s="14" t="s">
        <v>15</v>
      </c>
      <c r="K3" s="15" t="s">
        <v>16</v>
      </c>
    </row>
    <row r="4" spans="1:11" ht="13.5">
      <c r="A4" s="17" t="s">
        <v>17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18</v>
      </c>
      <c r="B5" s="6">
        <v>16900764</v>
      </c>
      <c r="C5" s="6">
        <v>29916186</v>
      </c>
      <c r="D5" s="23">
        <v>26608887</v>
      </c>
      <c r="E5" s="24">
        <v>25904496</v>
      </c>
      <c r="F5" s="6">
        <v>25904496</v>
      </c>
      <c r="G5" s="25">
        <v>25904496</v>
      </c>
      <c r="H5" s="26">
        <v>23224989</v>
      </c>
      <c r="I5" s="24">
        <v>27186612</v>
      </c>
      <c r="J5" s="6">
        <v>28437216</v>
      </c>
      <c r="K5" s="25">
        <v>29745312</v>
      </c>
    </row>
    <row r="6" spans="1:11" ht="13.5">
      <c r="A6" s="22" t="s">
        <v>19</v>
      </c>
      <c r="B6" s="6">
        <v>31299364</v>
      </c>
      <c r="C6" s="6">
        <v>33179130</v>
      </c>
      <c r="D6" s="23">
        <v>33472425</v>
      </c>
      <c r="E6" s="24">
        <v>43281636</v>
      </c>
      <c r="F6" s="6">
        <v>43281640</v>
      </c>
      <c r="G6" s="25">
        <v>43281640</v>
      </c>
      <c r="H6" s="26">
        <v>34592310</v>
      </c>
      <c r="I6" s="24">
        <v>45402444</v>
      </c>
      <c r="J6" s="6">
        <v>47490960</v>
      </c>
      <c r="K6" s="25">
        <v>49675536</v>
      </c>
    </row>
    <row r="7" spans="1:11" ht="13.5">
      <c r="A7" s="22" t="s">
        <v>20</v>
      </c>
      <c r="B7" s="6">
        <v>10006166</v>
      </c>
      <c r="C7" s="6">
        <v>11273396</v>
      </c>
      <c r="D7" s="23">
        <v>13539418</v>
      </c>
      <c r="E7" s="24">
        <v>13586724</v>
      </c>
      <c r="F7" s="6">
        <v>13586724</v>
      </c>
      <c r="G7" s="25">
        <v>13586724</v>
      </c>
      <c r="H7" s="26">
        <v>10505057</v>
      </c>
      <c r="I7" s="24">
        <v>14252472</v>
      </c>
      <c r="J7" s="6">
        <v>14908080</v>
      </c>
      <c r="K7" s="25">
        <v>15593856</v>
      </c>
    </row>
    <row r="8" spans="1:11" ht="13.5">
      <c r="A8" s="22" t="s">
        <v>21</v>
      </c>
      <c r="B8" s="6">
        <v>77430871</v>
      </c>
      <c r="C8" s="6">
        <v>80969004</v>
      </c>
      <c r="D8" s="23">
        <v>87229320</v>
      </c>
      <c r="E8" s="24">
        <v>96415980</v>
      </c>
      <c r="F8" s="6">
        <v>97905976</v>
      </c>
      <c r="G8" s="25">
        <v>97905976</v>
      </c>
      <c r="H8" s="26">
        <v>97241273</v>
      </c>
      <c r="I8" s="24">
        <v>113488296</v>
      </c>
      <c r="J8" s="6">
        <v>122785966</v>
      </c>
      <c r="K8" s="25">
        <v>120519000</v>
      </c>
    </row>
    <row r="9" spans="1:11" ht="13.5">
      <c r="A9" s="22" t="s">
        <v>22</v>
      </c>
      <c r="B9" s="6">
        <v>13568138</v>
      </c>
      <c r="C9" s="6">
        <v>4667789</v>
      </c>
      <c r="D9" s="23">
        <v>5868614</v>
      </c>
      <c r="E9" s="24">
        <v>5417652</v>
      </c>
      <c r="F9" s="6">
        <v>15510962</v>
      </c>
      <c r="G9" s="25">
        <v>15510962</v>
      </c>
      <c r="H9" s="26">
        <v>5460027</v>
      </c>
      <c r="I9" s="24">
        <v>14244780</v>
      </c>
      <c r="J9" s="6">
        <v>14900052</v>
      </c>
      <c r="K9" s="25">
        <v>15585432</v>
      </c>
    </row>
    <row r="10" spans="1:11" ht="25.5">
      <c r="A10" s="27" t="s">
        <v>129</v>
      </c>
      <c r="B10" s="28">
        <f>SUM(B5:B9)</f>
        <v>149205303</v>
      </c>
      <c r="C10" s="29">
        <f aca="true" t="shared" si="0" ref="C10:K10">SUM(C5:C9)</f>
        <v>160005505</v>
      </c>
      <c r="D10" s="30">
        <f t="shared" si="0"/>
        <v>166718664</v>
      </c>
      <c r="E10" s="28">
        <f t="shared" si="0"/>
        <v>184606488</v>
      </c>
      <c r="F10" s="29">
        <f t="shared" si="0"/>
        <v>196189798</v>
      </c>
      <c r="G10" s="31">
        <f t="shared" si="0"/>
        <v>196189798</v>
      </c>
      <c r="H10" s="32">
        <f t="shared" si="0"/>
        <v>171023656</v>
      </c>
      <c r="I10" s="28">
        <f t="shared" si="0"/>
        <v>214574604</v>
      </c>
      <c r="J10" s="29">
        <f t="shared" si="0"/>
        <v>228522274</v>
      </c>
      <c r="K10" s="31">
        <f t="shared" si="0"/>
        <v>231119136</v>
      </c>
    </row>
    <row r="11" spans="1:11" ht="13.5">
      <c r="A11" s="22" t="s">
        <v>23</v>
      </c>
      <c r="B11" s="6">
        <v>44493055</v>
      </c>
      <c r="C11" s="6">
        <v>49767137</v>
      </c>
      <c r="D11" s="23">
        <v>62359593</v>
      </c>
      <c r="E11" s="24">
        <v>67114344</v>
      </c>
      <c r="F11" s="6">
        <v>68989348</v>
      </c>
      <c r="G11" s="25">
        <v>68989348</v>
      </c>
      <c r="H11" s="26">
        <v>67883115</v>
      </c>
      <c r="I11" s="24">
        <v>75541284</v>
      </c>
      <c r="J11" s="6">
        <v>79324308</v>
      </c>
      <c r="K11" s="25">
        <v>83605128</v>
      </c>
    </row>
    <row r="12" spans="1:11" ht="13.5">
      <c r="A12" s="22" t="s">
        <v>24</v>
      </c>
      <c r="B12" s="6">
        <v>6783733</v>
      </c>
      <c r="C12" s="6">
        <v>8568526</v>
      </c>
      <c r="D12" s="23">
        <v>8529439</v>
      </c>
      <c r="E12" s="24">
        <v>10824624</v>
      </c>
      <c r="F12" s="6">
        <v>10949624</v>
      </c>
      <c r="G12" s="25">
        <v>10949624</v>
      </c>
      <c r="H12" s="26">
        <v>8738445</v>
      </c>
      <c r="I12" s="24">
        <v>12964920</v>
      </c>
      <c r="J12" s="6">
        <v>13665060</v>
      </c>
      <c r="K12" s="25">
        <v>14402964</v>
      </c>
    </row>
    <row r="13" spans="1:11" ht="13.5">
      <c r="A13" s="22" t="s">
        <v>130</v>
      </c>
      <c r="B13" s="6">
        <v>10370543</v>
      </c>
      <c r="C13" s="6">
        <v>11612510</v>
      </c>
      <c r="D13" s="23">
        <v>15004994</v>
      </c>
      <c r="E13" s="24">
        <v>8923056</v>
      </c>
      <c r="F13" s="6">
        <v>17923076</v>
      </c>
      <c r="G13" s="25">
        <v>17923076</v>
      </c>
      <c r="H13" s="26">
        <v>18648305</v>
      </c>
      <c r="I13" s="24">
        <v>18801288</v>
      </c>
      <c r="J13" s="6">
        <v>19816560</v>
      </c>
      <c r="K13" s="25">
        <v>20886648</v>
      </c>
    </row>
    <row r="14" spans="1:11" ht="13.5">
      <c r="A14" s="22" t="s">
        <v>25</v>
      </c>
      <c r="B14" s="6">
        <v>0</v>
      </c>
      <c r="C14" s="6">
        <v>0</v>
      </c>
      <c r="D14" s="23">
        <v>776578</v>
      </c>
      <c r="E14" s="24">
        <v>135156</v>
      </c>
      <c r="F14" s="6">
        <v>450156</v>
      </c>
      <c r="G14" s="25">
        <v>450156</v>
      </c>
      <c r="H14" s="26">
        <v>882993</v>
      </c>
      <c r="I14" s="24">
        <v>450156</v>
      </c>
      <c r="J14" s="6">
        <v>474456</v>
      </c>
      <c r="K14" s="25">
        <v>500076</v>
      </c>
    </row>
    <row r="15" spans="1:11" ht="13.5">
      <c r="A15" s="22" t="s">
        <v>26</v>
      </c>
      <c r="B15" s="6">
        <v>25047668</v>
      </c>
      <c r="C15" s="6">
        <v>27928645</v>
      </c>
      <c r="D15" s="23">
        <v>29494317</v>
      </c>
      <c r="E15" s="24">
        <v>39138180</v>
      </c>
      <c r="F15" s="6">
        <v>39581990</v>
      </c>
      <c r="G15" s="25">
        <v>39581990</v>
      </c>
      <c r="H15" s="26">
        <v>30827502</v>
      </c>
      <c r="I15" s="24">
        <v>38979948</v>
      </c>
      <c r="J15" s="6">
        <v>41061132</v>
      </c>
      <c r="K15" s="25">
        <v>43278444</v>
      </c>
    </row>
    <row r="16" spans="1:11" ht="13.5">
      <c r="A16" s="22" t="s">
        <v>21</v>
      </c>
      <c r="B16" s="6">
        <v>1337400</v>
      </c>
      <c r="C16" s="6">
        <v>7709638</v>
      </c>
      <c r="D16" s="23">
        <v>2351082</v>
      </c>
      <c r="E16" s="24">
        <v>7691544</v>
      </c>
      <c r="F16" s="6">
        <v>6454896</v>
      </c>
      <c r="G16" s="25">
        <v>6454896</v>
      </c>
      <c r="H16" s="26">
        <v>4614502</v>
      </c>
      <c r="I16" s="24">
        <v>3474192</v>
      </c>
      <c r="J16" s="6">
        <v>3661800</v>
      </c>
      <c r="K16" s="25">
        <v>3859524</v>
      </c>
    </row>
    <row r="17" spans="1:11" ht="13.5">
      <c r="A17" s="22" t="s">
        <v>27</v>
      </c>
      <c r="B17" s="6">
        <v>44892757</v>
      </c>
      <c r="C17" s="6">
        <v>36048214</v>
      </c>
      <c r="D17" s="23">
        <v>43043779</v>
      </c>
      <c r="E17" s="24">
        <v>56225436</v>
      </c>
      <c r="F17" s="6">
        <v>64030745</v>
      </c>
      <c r="G17" s="25">
        <v>64030745</v>
      </c>
      <c r="H17" s="26">
        <v>43675754</v>
      </c>
      <c r="I17" s="24">
        <v>69639132</v>
      </c>
      <c r="J17" s="6">
        <v>71531820</v>
      </c>
      <c r="K17" s="25">
        <v>72500388</v>
      </c>
    </row>
    <row r="18" spans="1:11" ht="13.5">
      <c r="A18" s="33" t="s">
        <v>28</v>
      </c>
      <c r="B18" s="34">
        <f>SUM(B11:B17)</f>
        <v>132925156</v>
      </c>
      <c r="C18" s="35">
        <f aca="true" t="shared" si="1" ref="C18:K18">SUM(C11:C17)</f>
        <v>141634670</v>
      </c>
      <c r="D18" s="36">
        <f t="shared" si="1"/>
        <v>161559782</v>
      </c>
      <c r="E18" s="34">
        <f t="shared" si="1"/>
        <v>190052340</v>
      </c>
      <c r="F18" s="35">
        <f t="shared" si="1"/>
        <v>208379835</v>
      </c>
      <c r="G18" s="37">
        <f t="shared" si="1"/>
        <v>208379835</v>
      </c>
      <c r="H18" s="38">
        <f t="shared" si="1"/>
        <v>175270616</v>
      </c>
      <c r="I18" s="34">
        <f t="shared" si="1"/>
        <v>219850920</v>
      </c>
      <c r="J18" s="35">
        <f t="shared" si="1"/>
        <v>229535136</v>
      </c>
      <c r="K18" s="37">
        <f t="shared" si="1"/>
        <v>239033172</v>
      </c>
    </row>
    <row r="19" spans="1:11" ht="13.5">
      <c r="A19" s="33" t="s">
        <v>29</v>
      </c>
      <c r="B19" s="39">
        <f>+B10-B18</f>
        <v>16280147</v>
      </c>
      <c r="C19" s="40">
        <f aca="true" t="shared" si="2" ref="C19:K19">+C10-C18</f>
        <v>18370835</v>
      </c>
      <c r="D19" s="41">
        <f t="shared" si="2"/>
        <v>5158882</v>
      </c>
      <c r="E19" s="39">
        <f t="shared" si="2"/>
        <v>-5445852</v>
      </c>
      <c r="F19" s="40">
        <f t="shared" si="2"/>
        <v>-12190037</v>
      </c>
      <c r="G19" s="42">
        <f t="shared" si="2"/>
        <v>-12190037</v>
      </c>
      <c r="H19" s="43">
        <f t="shared" si="2"/>
        <v>-4246960</v>
      </c>
      <c r="I19" s="39">
        <f t="shared" si="2"/>
        <v>-5276316</v>
      </c>
      <c r="J19" s="40">
        <f t="shared" si="2"/>
        <v>-1012862</v>
      </c>
      <c r="K19" s="42">
        <f t="shared" si="2"/>
        <v>-7914036</v>
      </c>
    </row>
    <row r="20" spans="1:11" ht="25.5">
      <c r="A20" s="44" t="s">
        <v>30</v>
      </c>
      <c r="B20" s="45">
        <v>27159788</v>
      </c>
      <c r="C20" s="46">
        <v>39617916</v>
      </c>
      <c r="D20" s="47">
        <v>28224753</v>
      </c>
      <c r="E20" s="45">
        <v>23340000</v>
      </c>
      <c r="F20" s="46">
        <v>23340000</v>
      </c>
      <c r="G20" s="48">
        <v>23340000</v>
      </c>
      <c r="H20" s="49">
        <v>20966422</v>
      </c>
      <c r="I20" s="45">
        <v>23207004</v>
      </c>
      <c r="J20" s="46">
        <v>24914004</v>
      </c>
      <c r="K20" s="48">
        <v>26163000</v>
      </c>
    </row>
    <row r="21" spans="1:11" ht="63.75">
      <c r="A21" s="50" t="s">
        <v>131</v>
      </c>
      <c r="B21" s="51">
        <v>0</v>
      </c>
      <c r="C21" s="52">
        <v>35125</v>
      </c>
      <c r="D21" s="53">
        <v>4020225</v>
      </c>
      <c r="E21" s="51">
        <v>0</v>
      </c>
      <c r="F21" s="52">
        <v>0</v>
      </c>
      <c r="G21" s="54">
        <v>0</v>
      </c>
      <c r="H21" s="55">
        <v>0</v>
      </c>
      <c r="I21" s="51">
        <v>0</v>
      </c>
      <c r="J21" s="52">
        <v>0</v>
      </c>
      <c r="K21" s="54">
        <v>0</v>
      </c>
    </row>
    <row r="22" spans="1:11" ht="25.5">
      <c r="A22" s="56" t="s">
        <v>132</v>
      </c>
      <c r="B22" s="57">
        <f>SUM(B19:B21)</f>
        <v>43439935</v>
      </c>
      <c r="C22" s="58">
        <f aca="true" t="shared" si="3" ref="C22:K22">SUM(C19:C21)</f>
        <v>58023876</v>
      </c>
      <c r="D22" s="59">
        <f t="shared" si="3"/>
        <v>37403860</v>
      </c>
      <c r="E22" s="57">
        <f t="shared" si="3"/>
        <v>17894148</v>
      </c>
      <c r="F22" s="58">
        <f t="shared" si="3"/>
        <v>11149963</v>
      </c>
      <c r="G22" s="60">
        <f t="shared" si="3"/>
        <v>11149963</v>
      </c>
      <c r="H22" s="61">
        <f t="shared" si="3"/>
        <v>16719462</v>
      </c>
      <c r="I22" s="57">
        <f t="shared" si="3"/>
        <v>17930688</v>
      </c>
      <c r="J22" s="58">
        <f t="shared" si="3"/>
        <v>23901142</v>
      </c>
      <c r="K22" s="60">
        <f t="shared" si="3"/>
        <v>18248964</v>
      </c>
    </row>
    <row r="23" spans="1:11" ht="13.5">
      <c r="A23" s="50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62" t="s">
        <v>32</v>
      </c>
      <c r="B24" s="39">
        <f>SUM(B22:B23)</f>
        <v>43439935</v>
      </c>
      <c r="C24" s="40">
        <f aca="true" t="shared" si="4" ref="C24:K24">SUM(C22:C23)</f>
        <v>58023876</v>
      </c>
      <c r="D24" s="41">
        <f t="shared" si="4"/>
        <v>37403860</v>
      </c>
      <c r="E24" s="39">
        <f t="shared" si="4"/>
        <v>17894148</v>
      </c>
      <c r="F24" s="40">
        <f t="shared" si="4"/>
        <v>11149963</v>
      </c>
      <c r="G24" s="42">
        <f t="shared" si="4"/>
        <v>11149963</v>
      </c>
      <c r="H24" s="43">
        <f t="shared" si="4"/>
        <v>16719462</v>
      </c>
      <c r="I24" s="39">
        <f t="shared" si="4"/>
        <v>17930688</v>
      </c>
      <c r="J24" s="40">
        <f t="shared" si="4"/>
        <v>23901142</v>
      </c>
      <c r="K24" s="42">
        <f t="shared" si="4"/>
        <v>18248964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64" t="s">
        <v>133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3.5">
      <c r="A27" s="33" t="s">
        <v>33</v>
      </c>
      <c r="B27" s="7">
        <v>31398431</v>
      </c>
      <c r="C27" s="7">
        <v>-11759718</v>
      </c>
      <c r="D27" s="69">
        <v>31263417</v>
      </c>
      <c r="E27" s="70">
        <v>98562132</v>
      </c>
      <c r="F27" s="7">
        <v>74384753</v>
      </c>
      <c r="G27" s="71">
        <v>74384753</v>
      </c>
      <c r="H27" s="72">
        <v>63293239</v>
      </c>
      <c r="I27" s="70">
        <v>56225772</v>
      </c>
      <c r="J27" s="7">
        <v>59261988</v>
      </c>
      <c r="K27" s="71">
        <v>62462100</v>
      </c>
    </row>
    <row r="28" spans="1:11" ht="13.5">
      <c r="A28" s="73" t="s">
        <v>34</v>
      </c>
      <c r="B28" s="6">
        <v>23711000</v>
      </c>
      <c r="C28" s="6">
        <v>-16098860</v>
      </c>
      <c r="D28" s="23">
        <v>1531759</v>
      </c>
      <c r="E28" s="24">
        <v>23340000</v>
      </c>
      <c r="F28" s="6">
        <v>22172997</v>
      </c>
      <c r="G28" s="25">
        <v>22172997</v>
      </c>
      <c r="H28" s="26">
        <v>18882459</v>
      </c>
      <c r="I28" s="24">
        <v>22046652</v>
      </c>
      <c r="J28" s="6">
        <v>23237184</v>
      </c>
      <c r="K28" s="25">
        <v>24491964</v>
      </c>
    </row>
    <row r="29" spans="1:11" ht="13.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3.5">
      <c r="A30" s="22" t="s">
        <v>35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36</v>
      </c>
      <c r="B31" s="6">
        <v>7687431</v>
      </c>
      <c r="C31" s="6">
        <v>838059</v>
      </c>
      <c r="D31" s="23">
        <v>23822860</v>
      </c>
      <c r="E31" s="24">
        <v>75222132</v>
      </c>
      <c r="F31" s="6">
        <v>52211756</v>
      </c>
      <c r="G31" s="25">
        <v>52211756</v>
      </c>
      <c r="H31" s="26">
        <v>44410780</v>
      </c>
      <c r="I31" s="24">
        <v>34179120</v>
      </c>
      <c r="J31" s="6">
        <v>36024804</v>
      </c>
      <c r="K31" s="25">
        <v>37970136</v>
      </c>
    </row>
    <row r="32" spans="1:11" ht="13.5">
      <c r="A32" s="33" t="s">
        <v>37</v>
      </c>
      <c r="B32" s="7">
        <f>SUM(B28:B31)</f>
        <v>31398431</v>
      </c>
      <c r="C32" s="7">
        <f aca="true" t="shared" si="5" ref="C32:K32">SUM(C28:C31)</f>
        <v>-15260801</v>
      </c>
      <c r="D32" s="69">
        <f t="shared" si="5"/>
        <v>25354619</v>
      </c>
      <c r="E32" s="70">
        <f t="shared" si="5"/>
        <v>98562132</v>
      </c>
      <c r="F32" s="7">
        <f t="shared" si="5"/>
        <v>74384753</v>
      </c>
      <c r="G32" s="71">
        <f t="shared" si="5"/>
        <v>74384753</v>
      </c>
      <c r="H32" s="72">
        <f t="shared" si="5"/>
        <v>63293239</v>
      </c>
      <c r="I32" s="70">
        <f t="shared" si="5"/>
        <v>56225772</v>
      </c>
      <c r="J32" s="7">
        <f t="shared" si="5"/>
        <v>59261988</v>
      </c>
      <c r="K32" s="71">
        <f t="shared" si="5"/>
        <v>62462100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3.5">
      <c r="A34" s="64" t="s">
        <v>38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3.5">
      <c r="A35" s="22" t="s">
        <v>39</v>
      </c>
      <c r="B35" s="6">
        <v>150585250</v>
      </c>
      <c r="C35" s="6">
        <v>265720503</v>
      </c>
      <c r="D35" s="23">
        <v>203947007</v>
      </c>
      <c r="E35" s="24">
        <v>-80667984</v>
      </c>
      <c r="F35" s="6">
        <v>158635294</v>
      </c>
      <c r="G35" s="25">
        <v>158635294</v>
      </c>
      <c r="H35" s="26">
        <v>196293253</v>
      </c>
      <c r="I35" s="24">
        <v>196589617</v>
      </c>
      <c r="J35" s="6">
        <v>173893600</v>
      </c>
      <c r="K35" s="25">
        <v>142989802</v>
      </c>
    </row>
    <row r="36" spans="1:11" ht="13.5">
      <c r="A36" s="22" t="s">
        <v>40</v>
      </c>
      <c r="B36" s="6">
        <v>255578480</v>
      </c>
      <c r="C36" s="6">
        <v>279912446</v>
      </c>
      <c r="D36" s="23">
        <v>314217604</v>
      </c>
      <c r="E36" s="24">
        <v>98562132</v>
      </c>
      <c r="F36" s="6">
        <v>349319040</v>
      </c>
      <c r="G36" s="25">
        <v>349319040</v>
      </c>
      <c r="H36" s="26">
        <v>349274505</v>
      </c>
      <c r="I36" s="24">
        <v>343460425</v>
      </c>
      <c r="J36" s="6">
        <v>348688630</v>
      </c>
      <c r="K36" s="25">
        <v>354059519</v>
      </c>
    </row>
    <row r="37" spans="1:11" ht="13.5">
      <c r="A37" s="22" t="s">
        <v>41</v>
      </c>
      <c r="B37" s="6">
        <v>17450693</v>
      </c>
      <c r="C37" s="6">
        <v>59831598</v>
      </c>
      <c r="D37" s="23">
        <v>44883467</v>
      </c>
      <c r="E37" s="24">
        <v>0</v>
      </c>
      <c r="F37" s="6">
        <v>18874953</v>
      </c>
      <c r="G37" s="25">
        <v>18874953</v>
      </c>
      <c r="H37" s="26">
        <v>60226425</v>
      </c>
      <c r="I37" s="24">
        <v>22683112</v>
      </c>
      <c r="J37" s="6">
        <v>22465706</v>
      </c>
      <c r="K37" s="25">
        <v>22700880</v>
      </c>
    </row>
    <row r="38" spans="1:11" ht="13.5">
      <c r="A38" s="22" t="s">
        <v>42</v>
      </c>
      <c r="B38" s="6">
        <v>5220737</v>
      </c>
      <c r="C38" s="6">
        <v>4437633</v>
      </c>
      <c r="D38" s="23">
        <v>6599561</v>
      </c>
      <c r="E38" s="24">
        <v>0</v>
      </c>
      <c r="F38" s="6">
        <v>11259625</v>
      </c>
      <c r="G38" s="25">
        <v>11259625</v>
      </c>
      <c r="H38" s="26">
        <v>11263866</v>
      </c>
      <c r="I38" s="24">
        <v>11766308</v>
      </c>
      <c r="J38" s="6">
        <v>11889619</v>
      </c>
      <c r="K38" s="25">
        <v>12014222</v>
      </c>
    </row>
    <row r="39" spans="1:11" ht="13.5">
      <c r="A39" s="22" t="s">
        <v>43</v>
      </c>
      <c r="B39" s="6">
        <v>383492300</v>
      </c>
      <c r="C39" s="6">
        <v>423339825</v>
      </c>
      <c r="D39" s="23">
        <v>429277728</v>
      </c>
      <c r="E39" s="24">
        <v>0</v>
      </c>
      <c r="F39" s="6">
        <v>477819754</v>
      </c>
      <c r="G39" s="25">
        <v>477819754</v>
      </c>
      <c r="H39" s="26">
        <v>457358008</v>
      </c>
      <c r="I39" s="24">
        <v>505600622</v>
      </c>
      <c r="J39" s="6">
        <v>488226905</v>
      </c>
      <c r="K39" s="25">
        <v>462334219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64" t="s">
        <v>44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3.5">
      <c r="A42" s="22" t="s">
        <v>45</v>
      </c>
      <c r="B42" s="6">
        <v>49080669</v>
      </c>
      <c r="C42" s="6">
        <v>468486938</v>
      </c>
      <c r="D42" s="23">
        <v>940237338</v>
      </c>
      <c r="E42" s="24">
        <v>194310456</v>
      </c>
      <c r="F42" s="6">
        <v>194459134</v>
      </c>
      <c r="G42" s="25">
        <v>194459134</v>
      </c>
      <c r="H42" s="26">
        <v>361321769</v>
      </c>
      <c r="I42" s="24">
        <v>-26663938</v>
      </c>
      <c r="J42" s="6">
        <v>-23595059</v>
      </c>
      <c r="K42" s="25">
        <v>-31739981</v>
      </c>
    </row>
    <row r="43" spans="1:11" ht="13.5">
      <c r="A43" s="22" t="s">
        <v>46</v>
      </c>
      <c r="B43" s="6">
        <v>-29255150</v>
      </c>
      <c r="C43" s="6">
        <v>-34910172</v>
      </c>
      <c r="D43" s="23">
        <v>-49156021</v>
      </c>
      <c r="E43" s="24">
        <v>-98562132</v>
      </c>
      <c r="F43" s="6">
        <v>-74384753</v>
      </c>
      <c r="G43" s="25">
        <v>-74384753</v>
      </c>
      <c r="H43" s="26">
        <v>-63580818</v>
      </c>
      <c r="I43" s="24">
        <v>-56225772</v>
      </c>
      <c r="J43" s="6">
        <v>-59261988</v>
      </c>
      <c r="K43" s="25">
        <v>-62462100</v>
      </c>
    </row>
    <row r="44" spans="1:11" ht="13.5">
      <c r="A44" s="22" t="s">
        <v>47</v>
      </c>
      <c r="B44" s="6">
        <v>-734511</v>
      </c>
      <c r="C44" s="6">
        <v>3012831</v>
      </c>
      <c r="D44" s="23">
        <v>-2459357</v>
      </c>
      <c r="E44" s="24">
        <v>-553474</v>
      </c>
      <c r="F44" s="6">
        <v>553473</v>
      </c>
      <c r="G44" s="25">
        <v>553473</v>
      </c>
      <c r="H44" s="26">
        <v>59935</v>
      </c>
      <c r="I44" s="24">
        <v>24905</v>
      </c>
      <c r="J44" s="6">
        <v>6062</v>
      </c>
      <c r="K44" s="25">
        <v>6126</v>
      </c>
    </row>
    <row r="45" spans="1:11" ht="13.5">
      <c r="A45" s="33" t="s">
        <v>48</v>
      </c>
      <c r="B45" s="7">
        <v>129931074</v>
      </c>
      <c r="C45" s="7">
        <v>566060496</v>
      </c>
      <c r="D45" s="69">
        <v>1053068456</v>
      </c>
      <c r="E45" s="70">
        <v>95194850</v>
      </c>
      <c r="F45" s="7">
        <v>284167437</v>
      </c>
      <c r="G45" s="71">
        <v>284167437</v>
      </c>
      <c r="H45" s="72">
        <v>461330074</v>
      </c>
      <c r="I45" s="70">
        <v>88034065</v>
      </c>
      <c r="J45" s="7">
        <v>61383947</v>
      </c>
      <c r="K45" s="71">
        <v>26443918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64" t="s">
        <v>49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3.5">
      <c r="A48" s="22" t="s">
        <v>50</v>
      </c>
      <c r="B48" s="6">
        <v>129931073</v>
      </c>
      <c r="C48" s="6">
        <v>164462070</v>
      </c>
      <c r="D48" s="23">
        <v>163539585</v>
      </c>
      <c r="E48" s="24">
        <v>-80667984</v>
      </c>
      <c r="F48" s="6">
        <v>110925521</v>
      </c>
      <c r="G48" s="25">
        <v>110925521</v>
      </c>
      <c r="H48" s="26">
        <v>135284684</v>
      </c>
      <c r="I48" s="24">
        <v>144234932</v>
      </c>
      <c r="J48" s="6">
        <v>120639873</v>
      </c>
      <c r="K48" s="25">
        <v>88899892</v>
      </c>
    </row>
    <row r="49" spans="1:11" ht="13.5">
      <c r="A49" s="22" t="s">
        <v>51</v>
      </c>
      <c r="B49" s="6">
        <f>+B75</f>
        <v>-9204292.65671042</v>
      </c>
      <c r="C49" s="6">
        <f aca="true" t="shared" si="6" ref="C49:K49">+C75</f>
        <v>-231800010.94506413</v>
      </c>
      <c r="D49" s="23">
        <f t="shared" si="6"/>
        <v>-130710084.72213095</v>
      </c>
      <c r="E49" s="24">
        <f t="shared" si="6"/>
        <v>0</v>
      </c>
      <c r="F49" s="6">
        <f t="shared" si="6"/>
        <v>-25494256.308454707</v>
      </c>
      <c r="G49" s="25">
        <f t="shared" si="6"/>
        <v>-25494256.308454707</v>
      </c>
      <c r="H49" s="26">
        <f t="shared" si="6"/>
        <v>9228949.458694987</v>
      </c>
      <c r="I49" s="24">
        <f t="shared" si="6"/>
        <v>-23698886.676507607</v>
      </c>
      <c r="J49" s="6">
        <f t="shared" si="6"/>
        <v>-24717453.183517635</v>
      </c>
      <c r="K49" s="25">
        <f t="shared" si="6"/>
        <v>-25226831.207405232</v>
      </c>
    </row>
    <row r="50" spans="1:11" ht="13.5">
      <c r="A50" s="33" t="s">
        <v>52</v>
      </c>
      <c r="B50" s="7">
        <f>+B48-B49</f>
        <v>139135365.65671042</v>
      </c>
      <c r="C50" s="7">
        <f aca="true" t="shared" si="7" ref="C50:K50">+C48-C49</f>
        <v>396262080.9450641</v>
      </c>
      <c r="D50" s="69">
        <f t="shared" si="7"/>
        <v>294249669.72213095</v>
      </c>
      <c r="E50" s="70">
        <f t="shared" si="7"/>
        <v>-80667984</v>
      </c>
      <c r="F50" s="7">
        <f t="shared" si="7"/>
        <v>136419777.3084547</v>
      </c>
      <c r="G50" s="71">
        <f t="shared" si="7"/>
        <v>136419777.3084547</v>
      </c>
      <c r="H50" s="72">
        <f t="shared" si="7"/>
        <v>126055734.541305</v>
      </c>
      <c r="I50" s="70">
        <f t="shared" si="7"/>
        <v>167933818.6765076</v>
      </c>
      <c r="J50" s="7">
        <f t="shared" si="7"/>
        <v>145357326.18351763</v>
      </c>
      <c r="K50" s="71">
        <f t="shared" si="7"/>
        <v>114126723.20740524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3.5">
      <c r="A52" s="64" t="s">
        <v>53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54</v>
      </c>
      <c r="B53" s="6">
        <v>227832382</v>
      </c>
      <c r="C53" s="6">
        <v>251096615</v>
      </c>
      <c r="D53" s="23">
        <v>284998072</v>
      </c>
      <c r="E53" s="24">
        <v>98562132</v>
      </c>
      <c r="F53" s="6">
        <v>257622935</v>
      </c>
      <c r="G53" s="25">
        <v>257622935</v>
      </c>
      <c r="H53" s="26">
        <v>282108968</v>
      </c>
      <c r="I53" s="24">
        <v>249503505</v>
      </c>
      <c r="J53" s="6">
        <v>251763348</v>
      </c>
      <c r="K53" s="25">
        <v>254027709</v>
      </c>
    </row>
    <row r="54" spans="1:11" ht="13.5">
      <c r="A54" s="22" t="s">
        <v>55</v>
      </c>
      <c r="B54" s="6">
        <v>10370543</v>
      </c>
      <c r="C54" s="6">
        <v>0</v>
      </c>
      <c r="D54" s="23">
        <v>15004994</v>
      </c>
      <c r="E54" s="24">
        <v>8923056</v>
      </c>
      <c r="F54" s="6">
        <v>17923076</v>
      </c>
      <c r="G54" s="25">
        <v>17923076</v>
      </c>
      <c r="H54" s="26">
        <v>15448212</v>
      </c>
      <c r="I54" s="24">
        <v>18801288</v>
      </c>
      <c r="J54" s="6">
        <v>19816560</v>
      </c>
      <c r="K54" s="25">
        <v>20886648</v>
      </c>
    </row>
    <row r="55" spans="1:11" ht="13.5">
      <c r="A55" s="22" t="s">
        <v>56</v>
      </c>
      <c r="B55" s="6">
        <v>0</v>
      </c>
      <c r="C55" s="6">
        <v>-17321970</v>
      </c>
      <c r="D55" s="23">
        <v>-12219354</v>
      </c>
      <c r="E55" s="24">
        <v>0</v>
      </c>
      <c r="F55" s="6">
        <v>15805084</v>
      </c>
      <c r="G55" s="25">
        <v>15805084</v>
      </c>
      <c r="H55" s="26">
        <v>8561262</v>
      </c>
      <c r="I55" s="24">
        <v>970008</v>
      </c>
      <c r="J55" s="6">
        <v>1022388</v>
      </c>
      <c r="K55" s="25">
        <v>1077588</v>
      </c>
    </row>
    <row r="56" spans="1:11" ht="13.5">
      <c r="A56" s="22" t="s">
        <v>57</v>
      </c>
      <c r="B56" s="6">
        <v>4514007</v>
      </c>
      <c r="C56" s="6">
        <v>0</v>
      </c>
      <c r="D56" s="23">
        <v>391918</v>
      </c>
      <c r="E56" s="24">
        <v>0</v>
      </c>
      <c r="F56" s="6">
        <v>8360445</v>
      </c>
      <c r="G56" s="25">
        <v>8360445</v>
      </c>
      <c r="H56" s="26">
        <v>8024795</v>
      </c>
      <c r="I56" s="24">
        <v>5919912</v>
      </c>
      <c r="J56" s="6">
        <v>7153860</v>
      </c>
      <c r="K56" s="25">
        <v>7545857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3.5">
      <c r="A58" s="64" t="s">
        <v>58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3.5">
      <c r="A59" s="90" t="s">
        <v>59</v>
      </c>
      <c r="B59" s="6">
        <v>0</v>
      </c>
      <c r="C59" s="6">
        <v>0</v>
      </c>
      <c r="D59" s="23">
        <v>0</v>
      </c>
      <c r="E59" s="24">
        <v>0</v>
      </c>
      <c r="F59" s="6">
        <v>0</v>
      </c>
      <c r="G59" s="25">
        <v>0</v>
      </c>
      <c r="H59" s="26">
        <v>0</v>
      </c>
      <c r="I59" s="24">
        <v>0</v>
      </c>
      <c r="J59" s="6">
        <v>0</v>
      </c>
      <c r="K59" s="25">
        <v>0</v>
      </c>
    </row>
    <row r="60" spans="1:11" ht="13.5">
      <c r="A60" s="90" t="s">
        <v>60</v>
      </c>
      <c r="B60" s="6">
        <v>0</v>
      </c>
      <c r="C60" s="6">
        <v>0</v>
      </c>
      <c r="D60" s="23">
        <v>0</v>
      </c>
      <c r="E60" s="24">
        <v>0</v>
      </c>
      <c r="F60" s="6">
        <v>0</v>
      </c>
      <c r="G60" s="25">
        <v>0</v>
      </c>
      <c r="H60" s="26">
        <v>0</v>
      </c>
      <c r="I60" s="24">
        <v>3725404</v>
      </c>
      <c r="J60" s="6">
        <v>4269000</v>
      </c>
      <c r="K60" s="25">
        <v>4857000</v>
      </c>
    </row>
    <row r="61" spans="1:11" ht="13.5">
      <c r="A61" s="91" t="s">
        <v>61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3.5">
      <c r="A62" s="96" t="s">
        <v>62</v>
      </c>
      <c r="B62" s="97">
        <v>0</v>
      </c>
      <c r="C62" s="98">
        <v>0</v>
      </c>
      <c r="D62" s="99">
        <v>0</v>
      </c>
      <c r="E62" s="97">
        <v>8222</v>
      </c>
      <c r="F62" s="98">
        <v>8222</v>
      </c>
      <c r="G62" s="99">
        <v>8222</v>
      </c>
      <c r="H62" s="100">
        <v>8222</v>
      </c>
      <c r="I62" s="97">
        <v>8222</v>
      </c>
      <c r="J62" s="98">
        <v>8222</v>
      </c>
      <c r="K62" s="99">
        <v>8222</v>
      </c>
    </row>
    <row r="63" spans="1:11" ht="13.5">
      <c r="A63" s="96" t="s">
        <v>63</v>
      </c>
      <c r="B63" s="97">
        <v>0</v>
      </c>
      <c r="C63" s="98">
        <v>0</v>
      </c>
      <c r="D63" s="99">
        <v>0</v>
      </c>
      <c r="E63" s="97">
        <v>754</v>
      </c>
      <c r="F63" s="98">
        <v>754</v>
      </c>
      <c r="G63" s="99">
        <v>754</v>
      </c>
      <c r="H63" s="100">
        <v>754</v>
      </c>
      <c r="I63" s="97">
        <v>754</v>
      </c>
      <c r="J63" s="98">
        <v>754</v>
      </c>
      <c r="K63" s="99">
        <v>754</v>
      </c>
    </row>
    <row r="64" spans="1:11" ht="13.5">
      <c r="A64" s="96" t="s">
        <v>64</v>
      </c>
      <c r="B64" s="97">
        <v>0</v>
      </c>
      <c r="C64" s="98">
        <v>0</v>
      </c>
      <c r="D64" s="99">
        <v>0</v>
      </c>
      <c r="E64" s="97">
        <v>0</v>
      </c>
      <c r="F64" s="98">
        <v>0</v>
      </c>
      <c r="G64" s="99">
        <v>0</v>
      </c>
      <c r="H64" s="100">
        <v>0</v>
      </c>
      <c r="I64" s="97">
        <v>0</v>
      </c>
      <c r="J64" s="98">
        <v>0</v>
      </c>
      <c r="K64" s="99">
        <v>0</v>
      </c>
    </row>
    <row r="65" spans="1:11" ht="13.5">
      <c r="A65" s="96" t="s">
        <v>65</v>
      </c>
      <c r="B65" s="97">
        <v>0</v>
      </c>
      <c r="C65" s="98">
        <v>0</v>
      </c>
      <c r="D65" s="99">
        <v>0</v>
      </c>
      <c r="E65" s="97">
        <v>63607</v>
      </c>
      <c r="F65" s="98">
        <v>63607</v>
      </c>
      <c r="G65" s="99">
        <v>63607</v>
      </c>
      <c r="H65" s="100">
        <v>63607</v>
      </c>
      <c r="I65" s="97">
        <v>64043</v>
      </c>
      <c r="J65" s="98">
        <v>64157</v>
      </c>
      <c r="K65" s="99">
        <v>64257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3.5">
      <c r="A67" s="105"/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3.5">
      <c r="A68" s="107"/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3.5">
      <c r="A69" s="108"/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3.5" hidden="1">
      <c r="A70" s="4" t="s">
        <v>134</v>
      </c>
      <c r="B70" s="5">
        <f>IF(ISERROR(B71/B72),0,(B71/B72))</f>
        <v>0.9597903234000449</v>
      </c>
      <c r="C70" s="5">
        <f aca="true" t="shared" si="8" ref="C70:K70">IF(ISERROR(C71/C72),0,(C71/C72))</f>
        <v>5.245230274897151</v>
      </c>
      <c r="D70" s="5">
        <f t="shared" si="8"/>
        <v>4.205213825492803</v>
      </c>
      <c r="E70" s="5">
        <f t="shared" si="8"/>
        <v>0.8577213367905</v>
      </c>
      <c r="F70" s="5">
        <f t="shared" si="8"/>
        <v>0.8986474135261968</v>
      </c>
      <c r="G70" s="5">
        <f t="shared" si="8"/>
        <v>0.8986474135261968</v>
      </c>
      <c r="H70" s="5">
        <f t="shared" si="8"/>
        <v>0.7963061997910594</v>
      </c>
      <c r="I70" s="5">
        <f t="shared" si="8"/>
        <v>0.8992752369318989</v>
      </c>
      <c r="J70" s="5">
        <f t="shared" si="8"/>
        <v>0.8992752833008786</v>
      </c>
      <c r="K70" s="5">
        <f t="shared" si="8"/>
        <v>0.8992752745529241</v>
      </c>
    </row>
    <row r="71" spans="1:11" ht="12.75" hidden="1">
      <c r="A71" s="2" t="s">
        <v>135</v>
      </c>
      <c r="B71" s="2">
        <f>+B83</f>
        <v>59284584</v>
      </c>
      <c r="C71" s="2">
        <f aca="true" t="shared" si="9" ref="C71:K71">+C83</f>
        <v>348850735</v>
      </c>
      <c r="D71" s="2">
        <f t="shared" si="9"/>
        <v>267768008</v>
      </c>
      <c r="E71" s="2">
        <f t="shared" si="9"/>
        <v>63700044</v>
      </c>
      <c r="F71" s="2">
        <f t="shared" si="9"/>
        <v>73613154</v>
      </c>
      <c r="G71" s="2">
        <f t="shared" si="9"/>
        <v>73613154</v>
      </c>
      <c r="H71" s="2">
        <f t="shared" si="9"/>
        <v>50388127</v>
      </c>
      <c r="I71" s="2">
        <f t="shared" si="9"/>
        <v>77769434</v>
      </c>
      <c r="J71" s="2">
        <f t="shared" si="9"/>
        <v>81346863</v>
      </c>
      <c r="K71" s="2">
        <f t="shared" si="9"/>
        <v>85088779</v>
      </c>
    </row>
    <row r="72" spans="1:11" ht="12.75" hidden="1">
      <c r="A72" s="2" t="s">
        <v>136</v>
      </c>
      <c r="B72" s="2">
        <f>+B77</f>
        <v>61768266</v>
      </c>
      <c r="C72" s="2">
        <f aca="true" t="shared" si="10" ref="C72:K72">+C77</f>
        <v>66508183</v>
      </c>
      <c r="D72" s="2">
        <f t="shared" si="10"/>
        <v>63675242</v>
      </c>
      <c r="E72" s="2">
        <f t="shared" si="10"/>
        <v>74266596</v>
      </c>
      <c r="F72" s="2">
        <f t="shared" si="10"/>
        <v>81915502</v>
      </c>
      <c r="G72" s="2">
        <f t="shared" si="10"/>
        <v>81915502</v>
      </c>
      <c r="H72" s="2">
        <f t="shared" si="10"/>
        <v>63277326</v>
      </c>
      <c r="I72" s="2">
        <f t="shared" si="10"/>
        <v>86480124</v>
      </c>
      <c r="J72" s="2">
        <f t="shared" si="10"/>
        <v>90458244</v>
      </c>
      <c r="K72" s="2">
        <f t="shared" si="10"/>
        <v>94619280</v>
      </c>
    </row>
    <row r="73" spans="1:11" ht="12.75" hidden="1">
      <c r="A73" s="2" t="s">
        <v>137</v>
      </c>
      <c r="B73" s="2">
        <f>+B74</f>
        <v>30787981</v>
      </c>
      <c r="C73" s="2">
        <f aca="true" t="shared" si="11" ref="C73:K73">+(C78+C80+C81+C82)-(B78+B80+B81+B82)</f>
        <v>34751748</v>
      </c>
      <c r="D73" s="2">
        <f t="shared" si="11"/>
        <v>-14640067</v>
      </c>
      <c r="E73" s="2">
        <f t="shared" si="11"/>
        <v>-40249280</v>
      </c>
      <c r="F73" s="2">
        <f>+(F78+F80+F81+F82)-(D78+D80+D81+D82)</f>
        <v>7302350</v>
      </c>
      <c r="G73" s="2">
        <f>+(G78+G80+G81+G82)-(D78+D80+D81+D82)</f>
        <v>7302350</v>
      </c>
      <c r="H73" s="2">
        <f>+(H78+H80+H81+H82)-(D78+D80+D81+D82)</f>
        <v>20678016</v>
      </c>
      <c r="I73" s="2">
        <f>+(I78+I80+I81+I82)-(E78+E80+E81+E82)</f>
        <v>49674749</v>
      </c>
      <c r="J73" s="2">
        <f t="shared" si="11"/>
        <v>870956</v>
      </c>
      <c r="K73" s="2">
        <f t="shared" si="11"/>
        <v>807801</v>
      </c>
    </row>
    <row r="74" spans="1:11" ht="12.75" hidden="1">
      <c r="A74" s="2" t="s">
        <v>138</v>
      </c>
      <c r="B74" s="2">
        <f>+TREND(C74:E74)</f>
        <v>30787981</v>
      </c>
      <c r="C74" s="2">
        <f>+C73</f>
        <v>34751748</v>
      </c>
      <c r="D74" s="2">
        <f aca="true" t="shared" si="12" ref="D74:K74">+D73</f>
        <v>-14640067</v>
      </c>
      <c r="E74" s="2">
        <f t="shared" si="12"/>
        <v>-40249280</v>
      </c>
      <c r="F74" s="2">
        <f t="shared" si="12"/>
        <v>7302350</v>
      </c>
      <c r="G74" s="2">
        <f t="shared" si="12"/>
        <v>7302350</v>
      </c>
      <c r="H74" s="2">
        <f t="shared" si="12"/>
        <v>20678016</v>
      </c>
      <c r="I74" s="2">
        <f t="shared" si="12"/>
        <v>49674749</v>
      </c>
      <c r="J74" s="2">
        <f t="shared" si="12"/>
        <v>870956</v>
      </c>
      <c r="K74" s="2">
        <f t="shared" si="12"/>
        <v>807801</v>
      </c>
    </row>
    <row r="75" spans="1:11" ht="12.75" hidden="1">
      <c r="A75" s="2" t="s">
        <v>139</v>
      </c>
      <c r="B75" s="2">
        <f>+B84-(((B80+B81+B78)*B70)-B79)</f>
        <v>-9204292.65671042</v>
      </c>
      <c r="C75" s="2">
        <f aca="true" t="shared" si="13" ref="C75:K75">+C84-(((C80+C81+C78)*C70)-C79)</f>
        <v>-231800010.94506413</v>
      </c>
      <c r="D75" s="2">
        <f t="shared" si="13"/>
        <v>-130710084.72213095</v>
      </c>
      <c r="E75" s="2">
        <f t="shared" si="13"/>
        <v>0</v>
      </c>
      <c r="F75" s="2">
        <f t="shared" si="13"/>
        <v>-25494256.308454707</v>
      </c>
      <c r="G75" s="2">
        <f t="shared" si="13"/>
        <v>-25494256.308454707</v>
      </c>
      <c r="H75" s="2">
        <f t="shared" si="13"/>
        <v>9228949.458694987</v>
      </c>
      <c r="I75" s="2">
        <f t="shared" si="13"/>
        <v>-23698886.676507607</v>
      </c>
      <c r="J75" s="2">
        <f t="shared" si="13"/>
        <v>-24717453.183517635</v>
      </c>
      <c r="K75" s="2">
        <f t="shared" si="13"/>
        <v>-25226831.207405232</v>
      </c>
    </row>
    <row r="76" spans="1:11" ht="12.75" hidden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2.75" hidden="1">
      <c r="A77" s="1" t="s">
        <v>66</v>
      </c>
      <c r="B77" s="3">
        <v>61768266</v>
      </c>
      <c r="C77" s="3">
        <v>66508183</v>
      </c>
      <c r="D77" s="3">
        <v>63675242</v>
      </c>
      <c r="E77" s="3">
        <v>74266596</v>
      </c>
      <c r="F77" s="3">
        <v>81915502</v>
      </c>
      <c r="G77" s="3">
        <v>81915502</v>
      </c>
      <c r="H77" s="3">
        <v>63277326</v>
      </c>
      <c r="I77" s="3">
        <v>86480124</v>
      </c>
      <c r="J77" s="3">
        <v>90458244</v>
      </c>
      <c r="K77" s="3">
        <v>94619280</v>
      </c>
    </row>
    <row r="78" spans="1:11" ht="12.75" hidden="1">
      <c r="A78" s="1" t="s">
        <v>67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2.75" hidden="1">
      <c r="A79" s="1" t="s">
        <v>68</v>
      </c>
      <c r="B79" s="3">
        <v>10123580</v>
      </c>
      <c r="C79" s="3">
        <v>51057146</v>
      </c>
      <c r="D79" s="3">
        <v>38546744</v>
      </c>
      <c r="E79" s="3">
        <v>0</v>
      </c>
      <c r="F79" s="3">
        <v>17237893</v>
      </c>
      <c r="G79" s="3">
        <v>17237893</v>
      </c>
      <c r="H79" s="3">
        <v>57745733</v>
      </c>
      <c r="I79" s="3">
        <v>20972385</v>
      </c>
      <c r="J79" s="3">
        <v>20737050</v>
      </c>
      <c r="K79" s="3">
        <v>20954107</v>
      </c>
    </row>
    <row r="80" spans="1:11" ht="12.75" hidden="1">
      <c r="A80" s="1" t="s">
        <v>69</v>
      </c>
      <c r="B80" s="3">
        <v>15755037</v>
      </c>
      <c r="C80" s="3">
        <v>21448884</v>
      </c>
      <c r="D80" s="3">
        <v>12555032</v>
      </c>
      <c r="E80" s="3">
        <v>0</v>
      </c>
      <c r="F80" s="3">
        <v>19857385</v>
      </c>
      <c r="G80" s="3">
        <v>19857385</v>
      </c>
      <c r="H80" s="3">
        <v>15957725</v>
      </c>
      <c r="I80" s="3">
        <v>20734263</v>
      </c>
      <c r="J80" s="3">
        <v>21301923</v>
      </c>
      <c r="K80" s="3">
        <v>21803246</v>
      </c>
    </row>
    <row r="81" spans="1:11" ht="12.75" hidden="1">
      <c r="A81" s="1" t="s">
        <v>70</v>
      </c>
      <c r="B81" s="3">
        <v>4382562</v>
      </c>
      <c r="C81" s="3">
        <v>32477663</v>
      </c>
      <c r="D81" s="3">
        <v>27694248</v>
      </c>
      <c r="E81" s="3">
        <v>0</v>
      </c>
      <c r="F81" s="3">
        <v>27694245</v>
      </c>
      <c r="G81" s="3">
        <v>27694245</v>
      </c>
      <c r="H81" s="3">
        <v>44969571</v>
      </c>
      <c r="I81" s="3">
        <v>28940486</v>
      </c>
      <c r="J81" s="3">
        <v>29243782</v>
      </c>
      <c r="K81" s="3">
        <v>29550260</v>
      </c>
    </row>
    <row r="82" spans="1:11" ht="12.75" hidden="1">
      <c r="A82" s="1" t="s">
        <v>71</v>
      </c>
      <c r="B82" s="3">
        <v>0</v>
      </c>
      <c r="C82" s="3">
        <v>962800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2.75" hidden="1">
      <c r="A83" s="1" t="s">
        <v>72</v>
      </c>
      <c r="B83" s="3">
        <v>59284584</v>
      </c>
      <c r="C83" s="3">
        <v>348850735</v>
      </c>
      <c r="D83" s="3">
        <v>267768008</v>
      </c>
      <c r="E83" s="3">
        <v>63700044</v>
      </c>
      <c r="F83" s="3">
        <v>73613154</v>
      </c>
      <c r="G83" s="3">
        <v>73613154</v>
      </c>
      <c r="H83" s="3">
        <v>50388127</v>
      </c>
      <c r="I83" s="3">
        <v>77769434</v>
      </c>
      <c r="J83" s="3">
        <v>81346863</v>
      </c>
      <c r="K83" s="3">
        <v>85088779</v>
      </c>
    </row>
    <row r="84" spans="1:11" ht="12.75" hidden="1">
      <c r="A84" s="1" t="s">
        <v>73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</row>
    <row r="85" spans="1:11" ht="12.75" hidden="1">
      <c r="A85" s="1" t="s">
        <v>74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" customHeight="1">
      <c r="A1" s="109" t="s">
        <v>122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9</v>
      </c>
      <c r="D3" s="15" t="s">
        <v>9</v>
      </c>
      <c r="E3" s="13" t="s">
        <v>10</v>
      </c>
      <c r="F3" s="14" t="s">
        <v>11</v>
      </c>
      <c r="G3" s="15" t="s">
        <v>12</v>
      </c>
      <c r="H3" s="16" t="s">
        <v>13</v>
      </c>
      <c r="I3" s="13" t="s">
        <v>14</v>
      </c>
      <c r="J3" s="14" t="s">
        <v>15</v>
      </c>
      <c r="K3" s="15" t="s">
        <v>16</v>
      </c>
    </row>
    <row r="4" spans="1:11" ht="13.5">
      <c r="A4" s="17" t="s">
        <v>17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18</v>
      </c>
      <c r="B5" s="6">
        <v>0</v>
      </c>
      <c r="C5" s="6">
        <v>0</v>
      </c>
      <c r="D5" s="23">
        <v>0</v>
      </c>
      <c r="E5" s="24">
        <v>0</v>
      </c>
      <c r="F5" s="6">
        <v>0</v>
      </c>
      <c r="G5" s="25">
        <v>0</v>
      </c>
      <c r="H5" s="26">
        <v>0</v>
      </c>
      <c r="I5" s="24">
        <v>0</v>
      </c>
      <c r="J5" s="6">
        <v>0</v>
      </c>
      <c r="K5" s="25">
        <v>0</v>
      </c>
    </row>
    <row r="6" spans="1:11" ht="13.5">
      <c r="A6" s="22" t="s">
        <v>19</v>
      </c>
      <c r="B6" s="6">
        <v>136637462</v>
      </c>
      <c r="C6" s="6">
        <v>130251314</v>
      </c>
      <c r="D6" s="23">
        <v>153140613</v>
      </c>
      <c r="E6" s="24">
        <v>178842552</v>
      </c>
      <c r="F6" s="6">
        <v>197267138</v>
      </c>
      <c r="G6" s="25">
        <v>197267138</v>
      </c>
      <c r="H6" s="26">
        <v>185301211</v>
      </c>
      <c r="I6" s="24">
        <v>213701748</v>
      </c>
      <c r="J6" s="6">
        <v>226523796</v>
      </c>
      <c r="K6" s="25">
        <v>240115272</v>
      </c>
    </row>
    <row r="7" spans="1:11" ht="13.5">
      <c r="A7" s="22" t="s">
        <v>20</v>
      </c>
      <c r="B7" s="6">
        <v>3107911</v>
      </c>
      <c r="C7" s="6">
        <v>8086492</v>
      </c>
      <c r="D7" s="23">
        <v>12284946</v>
      </c>
      <c r="E7" s="24">
        <v>4722372</v>
      </c>
      <c r="F7" s="6">
        <v>13812001</v>
      </c>
      <c r="G7" s="25">
        <v>13812001</v>
      </c>
      <c r="H7" s="26">
        <v>16628060</v>
      </c>
      <c r="I7" s="24">
        <v>14760624</v>
      </c>
      <c r="J7" s="6">
        <v>15564756</v>
      </c>
      <c r="K7" s="25">
        <v>16414524</v>
      </c>
    </row>
    <row r="8" spans="1:11" ht="13.5">
      <c r="A8" s="22" t="s">
        <v>21</v>
      </c>
      <c r="B8" s="6">
        <v>385967330</v>
      </c>
      <c r="C8" s="6">
        <v>426400695</v>
      </c>
      <c r="D8" s="23">
        <v>504594194</v>
      </c>
      <c r="E8" s="24">
        <v>626172288</v>
      </c>
      <c r="F8" s="6">
        <v>711256955</v>
      </c>
      <c r="G8" s="25">
        <v>711256955</v>
      </c>
      <c r="H8" s="26">
        <v>585440714</v>
      </c>
      <c r="I8" s="24">
        <v>648676128</v>
      </c>
      <c r="J8" s="6">
        <v>717928128</v>
      </c>
      <c r="K8" s="25">
        <v>776246628</v>
      </c>
    </row>
    <row r="9" spans="1:11" ht="13.5">
      <c r="A9" s="22" t="s">
        <v>22</v>
      </c>
      <c r="B9" s="6">
        <v>36856838</v>
      </c>
      <c r="C9" s="6">
        <v>22904397</v>
      </c>
      <c r="D9" s="23">
        <v>33188714</v>
      </c>
      <c r="E9" s="24">
        <v>80886828</v>
      </c>
      <c r="F9" s="6">
        <v>67876360</v>
      </c>
      <c r="G9" s="25">
        <v>67876360</v>
      </c>
      <c r="H9" s="26">
        <v>51965163</v>
      </c>
      <c r="I9" s="24">
        <v>66666660</v>
      </c>
      <c r="J9" s="6">
        <v>69290904</v>
      </c>
      <c r="K9" s="25">
        <v>72378816</v>
      </c>
    </row>
    <row r="10" spans="1:11" ht="25.5">
      <c r="A10" s="27" t="s">
        <v>129</v>
      </c>
      <c r="B10" s="28">
        <f>SUM(B5:B9)</f>
        <v>562569541</v>
      </c>
      <c r="C10" s="29">
        <f aca="true" t="shared" si="0" ref="C10:K10">SUM(C5:C9)</f>
        <v>587642898</v>
      </c>
      <c r="D10" s="30">
        <f t="shared" si="0"/>
        <v>703208467</v>
      </c>
      <c r="E10" s="28">
        <f t="shared" si="0"/>
        <v>890624040</v>
      </c>
      <c r="F10" s="29">
        <f t="shared" si="0"/>
        <v>990212454</v>
      </c>
      <c r="G10" s="31">
        <f t="shared" si="0"/>
        <v>990212454</v>
      </c>
      <c r="H10" s="32">
        <f t="shared" si="0"/>
        <v>839335148</v>
      </c>
      <c r="I10" s="28">
        <f t="shared" si="0"/>
        <v>943805160</v>
      </c>
      <c r="J10" s="29">
        <f t="shared" si="0"/>
        <v>1029307584</v>
      </c>
      <c r="K10" s="31">
        <f t="shared" si="0"/>
        <v>1105155240</v>
      </c>
    </row>
    <row r="11" spans="1:11" ht="13.5">
      <c r="A11" s="22" t="s">
        <v>23</v>
      </c>
      <c r="B11" s="6">
        <v>185749993</v>
      </c>
      <c r="C11" s="6">
        <v>186965676</v>
      </c>
      <c r="D11" s="23">
        <v>202180072</v>
      </c>
      <c r="E11" s="24">
        <v>264463440</v>
      </c>
      <c r="F11" s="6">
        <v>242773512</v>
      </c>
      <c r="G11" s="25">
        <v>242773512</v>
      </c>
      <c r="H11" s="26">
        <v>228135309</v>
      </c>
      <c r="I11" s="24">
        <v>274982952</v>
      </c>
      <c r="J11" s="6">
        <v>294077808</v>
      </c>
      <c r="K11" s="25">
        <v>314130420</v>
      </c>
    </row>
    <row r="12" spans="1:11" ht="13.5">
      <c r="A12" s="22" t="s">
        <v>24</v>
      </c>
      <c r="B12" s="6">
        <v>8584331</v>
      </c>
      <c r="C12" s="6">
        <v>8405694</v>
      </c>
      <c r="D12" s="23">
        <v>8603848</v>
      </c>
      <c r="E12" s="24">
        <v>10941216</v>
      </c>
      <c r="F12" s="6">
        <v>9449621</v>
      </c>
      <c r="G12" s="25">
        <v>9449621</v>
      </c>
      <c r="H12" s="26">
        <v>8877392</v>
      </c>
      <c r="I12" s="24">
        <v>9818880</v>
      </c>
      <c r="J12" s="6">
        <v>10506168</v>
      </c>
      <c r="K12" s="25">
        <v>11241600</v>
      </c>
    </row>
    <row r="13" spans="1:11" ht="13.5">
      <c r="A13" s="22" t="s">
        <v>130</v>
      </c>
      <c r="B13" s="6">
        <v>90430512</v>
      </c>
      <c r="C13" s="6">
        <v>81789593</v>
      </c>
      <c r="D13" s="23">
        <v>104329754</v>
      </c>
      <c r="E13" s="24">
        <v>85911816</v>
      </c>
      <c r="F13" s="6">
        <v>87102223</v>
      </c>
      <c r="G13" s="25">
        <v>87102223</v>
      </c>
      <c r="H13" s="26">
        <v>96659163</v>
      </c>
      <c r="I13" s="24">
        <v>81630636</v>
      </c>
      <c r="J13" s="6">
        <v>85391280</v>
      </c>
      <c r="K13" s="25">
        <v>89325168</v>
      </c>
    </row>
    <row r="14" spans="1:11" ht="13.5">
      <c r="A14" s="22" t="s">
        <v>25</v>
      </c>
      <c r="B14" s="6">
        <v>9976764</v>
      </c>
      <c r="C14" s="6">
        <v>10565606</v>
      </c>
      <c r="D14" s="23">
        <v>8947013</v>
      </c>
      <c r="E14" s="24">
        <v>12402624</v>
      </c>
      <c r="F14" s="6">
        <v>11357374</v>
      </c>
      <c r="G14" s="25">
        <v>11357374</v>
      </c>
      <c r="H14" s="26">
        <v>6573074</v>
      </c>
      <c r="I14" s="24">
        <v>12690708</v>
      </c>
      <c r="J14" s="6">
        <v>10937640</v>
      </c>
      <c r="K14" s="25">
        <v>9591348</v>
      </c>
    </row>
    <row r="15" spans="1:11" ht="13.5">
      <c r="A15" s="22" t="s">
        <v>26</v>
      </c>
      <c r="B15" s="6">
        <v>107761041</v>
      </c>
      <c r="C15" s="6">
        <v>86742284</v>
      </c>
      <c r="D15" s="23">
        <v>157968586</v>
      </c>
      <c r="E15" s="24">
        <v>157234980</v>
      </c>
      <c r="F15" s="6">
        <v>182334726</v>
      </c>
      <c r="G15" s="25">
        <v>182334726</v>
      </c>
      <c r="H15" s="26">
        <v>207572258</v>
      </c>
      <c r="I15" s="24">
        <v>239867652</v>
      </c>
      <c r="J15" s="6">
        <v>272074452</v>
      </c>
      <c r="K15" s="25">
        <v>312470244</v>
      </c>
    </row>
    <row r="16" spans="1:11" ht="13.5">
      <c r="A16" s="22" t="s">
        <v>21</v>
      </c>
      <c r="B16" s="6">
        <v>7362708</v>
      </c>
      <c r="C16" s="6">
        <v>613442</v>
      </c>
      <c r="D16" s="23">
        <v>228845</v>
      </c>
      <c r="E16" s="24">
        <v>31813908</v>
      </c>
      <c r="F16" s="6">
        <v>31813908</v>
      </c>
      <c r="G16" s="25">
        <v>31813908</v>
      </c>
      <c r="H16" s="26">
        <v>32523074</v>
      </c>
      <c r="I16" s="24">
        <v>35367216</v>
      </c>
      <c r="J16" s="6">
        <v>36994104</v>
      </c>
      <c r="K16" s="25">
        <v>38695824</v>
      </c>
    </row>
    <row r="17" spans="1:11" ht="13.5">
      <c r="A17" s="22" t="s">
        <v>27</v>
      </c>
      <c r="B17" s="6">
        <v>199328791</v>
      </c>
      <c r="C17" s="6">
        <v>286773227</v>
      </c>
      <c r="D17" s="23">
        <v>319792344</v>
      </c>
      <c r="E17" s="24">
        <v>324596376</v>
      </c>
      <c r="F17" s="6">
        <v>416700851</v>
      </c>
      <c r="G17" s="25">
        <v>416700851</v>
      </c>
      <c r="H17" s="26">
        <v>351110100</v>
      </c>
      <c r="I17" s="24">
        <v>290199204</v>
      </c>
      <c r="J17" s="6">
        <v>314347500</v>
      </c>
      <c r="K17" s="25">
        <v>325370268</v>
      </c>
    </row>
    <row r="18" spans="1:11" ht="13.5">
      <c r="A18" s="33" t="s">
        <v>28</v>
      </c>
      <c r="B18" s="34">
        <f>SUM(B11:B17)</f>
        <v>609194140</v>
      </c>
      <c r="C18" s="35">
        <f aca="true" t="shared" si="1" ref="C18:K18">SUM(C11:C17)</f>
        <v>661855522</v>
      </c>
      <c r="D18" s="36">
        <f t="shared" si="1"/>
        <v>802050462</v>
      </c>
      <c r="E18" s="34">
        <f t="shared" si="1"/>
        <v>887364360</v>
      </c>
      <c r="F18" s="35">
        <f t="shared" si="1"/>
        <v>981532215</v>
      </c>
      <c r="G18" s="37">
        <f t="shared" si="1"/>
        <v>981532215</v>
      </c>
      <c r="H18" s="38">
        <f t="shared" si="1"/>
        <v>931450370</v>
      </c>
      <c r="I18" s="34">
        <f t="shared" si="1"/>
        <v>944557248</v>
      </c>
      <c r="J18" s="35">
        <f t="shared" si="1"/>
        <v>1024328952</v>
      </c>
      <c r="K18" s="37">
        <f t="shared" si="1"/>
        <v>1100824872</v>
      </c>
    </row>
    <row r="19" spans="1:11" ht="13.5">
      <c r="A19" s="33" t="s">
        <v>29</v>
      </c>
      <c r="B19" s="39">
        <f>+B10-B18</f>
        <v>-46624599</v>
      </c>
      <c r="C19" s="40">
        <f aca="true" t="shared" si="2" ref="C19:K19">+C10-C18</f>
        <v>-74212624</v>
      </c>
      <c r="D19" s="41">
        <f t="shared" si="2"/>
        <v>-98841995</v>
      </c>
      <c r="E19" s="39">
        <f t="shared" si="2"/>
        <v>3259680</v>
      </c>
      <c r="F19" s="40">
        <f t="shared" si="2"/>
        <v>8680239</v>
      </c>
      <c r="G19" s="42">
        <f t="shared" si="2"/>
        <v>8680239</v>
      </c>
      <c r="H19" s="43">
        <f t="shared" si="2"/>
        <v>-92115222</v>
      </c>
      <c r="I19" s="39">
        <f t="shared" si="2"/>
        <v>-752088</v>
      </c>
      <c r="J19" s="40">
        <f t="shared" si="2"/>
        <v>4978632</v>
      </c>
      <c r="K19" s="42">
        <f t="shared" si="2"/>
        <v>4330368</v>
      </c>
    </row>
    <row r="20" spans="1:11" ht="25.5">
      <c r="A20" s="44" t="s">
        <v>30</v>
      </c>
      <c r="B20" s="45">
        <v>376947500</v>
      </c>
      <c r="C20" s="46">
        <v>383757400</v>
      </c>
      <c r="D20" s="47">
        <v>285517019</v>
      </c>
      <c r="E20" s="45">
        <v>301596000</v>
      </c>
      <c r="F20" s="46">
        <v>297725069</v>
      </c>
      <c r="G20" s="48">
        <v>297725069</v>
      </c>
      <c r="H20" s="49">
        <v>163795734</v>
      </c>
      <c r="I20" s="45">
        <v>225227568</v>
      </c>
      <c r="J20" s="46">
        <v>228340932</v>
      </c>
      <c r="K20" s="48">
        <v>244692768</v>
      </c>
    </row>
    <row r="21" spans="1:11" ht="63.75">
      <c r="A21" s="50" t="s">
        <v>131</v>
      </c>
      <c r="B21" s="51">
        <v>0</v>
      </c>
      <c r="C21" s="52">
        <v>0</v>
      </c>
      <c r="D21" s="53">
        <v>0</v>
      </c>
      <c r="E21" s="51">
        <v>0</v>
      </c>
      <c r="F21" s="52">
        <v>0</v>
      </c>
      <c r="G21" s="54">
        <v>0</v>
      </c>
      <c r="H21" s="55">
        <v>0</v>
      </c>
      <c r="I21" s="51">
        <v>4330380</v>
      </c>
      <c r="J21" s="52">
        <v>4590192</v>
      </c>
      <c r="K21" s="54">
        <v>4865604</v>
      </c>
    </row>
    <row r="22" spans="1:11" ht="25.5">
      <c r="A22" s="56" t="s">
        <v>132</v>
      </c>
      <c r="B22" s="57">
        <f>SUM(B19:B21)</f>
        <v>330322901</v>
      </c>
      <c r="C22" s="58">
        <f aca="true" t="shared" si="3" ref="C22:K22">SUM(C19:C21)</f>
        <v>309544776</v>
      </c>
      <c r="D22" s="59">
        <f t="shared" si="3"/>
        <v>186675024</v>
      </c>
      <c r="E22" s="57">
        <f t="shared" si="3"/>
        <v>304855680</v>
      </c>
      <c r="F22" s="58">
        <f t="shared" si="3"/>
        <v>306405308</v>
      </c>
      <c r="G22" s="60">
        <f t="shared" si="3"/>
        <v>306405308</v>
      </c>
      <c r="H22" s="61">
        <f t="shared" si="3"/>
        <v>71680512</v>
      </c>
      <c r="I22" s="57">
        <f t="shared" si="3"/>
        <v>228805860</v>
      </c>
      <c r="J22" s="58">
        <f t="shared" si="3"/>
        <v>237909756</v>
      </c>
      <c r="K22" s="60">
        <f t="shared" si="3"/>
        <v>253888740</v>
      </c>
    </row>
    <row r="23" spans="1:11" ht="13.5">
      <c r="A23" s="50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62" t="s">
        <v>32</v>
      </c>
      <c r="B24" s="39">
        <f>SUM(B22:B23)</f>
        <v>330322901</v>
      </c>
      <c r="C24" s="40">
        <f aca="true" t="shared" si="4" ref="C24:K24">SUM(C22:C23)</f>
        <v>309544776</v>
      </c>
      <c r="D24" s="41">
        <f t="shared" si="4"/>
        <v>186675024</v>
      </c>
      <c r="E24" s="39">
        <f t="shared" si="4"/>
        <v>304855680</v>
      </c>
      <c r="F24" s="40">
        <f t="shared" si="4"/>
        <v>306405308</v>
      </c>
      <c r="G24" s="42">
        <f t="shared" si="4"/>
        <v>306405308</v>
      </c>
      <c r="H24" s="43">
        <f t="shared" si="4"/>
        <v>71680512</v>
      </c>
      <c r="I24" s="39">
        <f t="shared" si="4"/>
        <v>228805860</v>
      </c>
      <c r="J24" s="40">
        <f t="shared" si="4"/>
        <v>237909756</v>
      </c>
      <c r="K24" s="42">
        <f t="shared" si="4"/>
        <v>253888740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64" t="s">
        <v>133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3.5">
      <c r="A27" s="33" t="s">
        <v>33</v>
      </c>
      <c r="B27" s="7">
        <v>362369624</v>
      </c>
      <c r="C27" s="7">
        <v>-242188380</v>
      </c>
      <c r="D27" s="69">
        <v>-294192723</v>
      </c>
      <c r="E27" s="70">
        <v>346370460</v>
      </c>
      <c r="F27" s="7">
        <v>343449408</v>
      </c>
      <c r="G27" s="71">
        <v>343449408</v>
      </c>
      <c r="H27" s="72">
        <v>16907650</v>
      </c>
      <c r="I27" s="70">
        <v>202795592</v>
      </c>
      <c r="J27" s="7">
        <v>199184640</v>
      </c>
      <c r="K27" s="71">
        <v>213946308</v>
      </c>
    </row>
    <row r="28" spans="1:11" ht="13.5">
      <c r="A28" s="73" t="s">
        <v>34</v>
      </c>
      <c r="B28" s="6">
        <v>348224007</v>
      </c>
      <c r="C28" s="6">
        <v>297661254</v>
      </c>
      <c r="D28" s="23">
        <v>524361381</v>
      </c>
      <c r="E28" s="24">
        <v>262257420</v>
      </c>
      <c r="F28" s="6">
        <v>254495971</v>
      </c>
      <c r="G28" s="25">
        <v>254495971</v>
      </c>
      <c r="H28" s="26">
        <v>0</v>
      </c>
      <c r="I28" s="24">
        <v>195850064</v>
      </c>
      <c r="J28" s="6">
        <v>198557352</v>
      </c>
      <c r="K28" s="25">
        <v>212776296</v>
      </c>
    </row>
    <row r="29" spans="1:11" ht="13.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3.5">
      <c r="A30" s="22" t="s">
        <v>35</v>
      </c>
      <c r="B30" s="6">
        <v>0</v>
      </c>
      <c r="C30" s="6">
        <v>0</v>
      </c>
      <c r="D30" s="23">
        <v>672343</v>
      </c>
      <c r="E30" s="24">
        <v>63148524</v>
      </c>
      <c r="F30" s="6">
        <v>73148519</v>
      </c>
      <c r="G30" s="25">
        <v>73148519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36</v>
      </c>
      <c r="B31" s="6">
        <v>14145618</v>
      </c>
      <c r="C31" s="6">
        <v>0</v>
      </c>
      <c r="D31" s="23">
        <v>4890927</v>
      </c>
      <c r="E31" s="24">
        <v>20964516</v>
      </c>
      <c r="F31" s="6">
        <v>15304623</v>
      </c>
      <c r="G31" s="25">
        <v>15304623</v>
      </c>
      <c r="H31" s="26">
        <v>0</v>
      </c>
      <c r="I31" s="24">
        <v>6845532</v>
      </c>
      <c r="J31" s="6">
        <v>427284</v>
      </c>
      <c r="K31" s="25">
        <v>570012</v>
      </c>
    </row>
    <row r="32" spans="1:11" ht="13.5">
      <c r="A32" s="33" t="s">
        <v>37</v>
      </c>
      <c r="B32" s="7">
        <f>SUM(B28:B31)</f>
        <v>362369625</v>
      </c>
      <c r="C32" s="7">
        <f aca="true" t="shared" si="5" ref="C32:K32">SUM(C28:C31)</f>
        <v>297661254</v>
      </c>
      <c r="D32" s="69">
        <f t="shared" si="5"/>
        <v>529924651</v>
      </c>
      <c r="E32" s="70">
        <f t="shared" si="5"/>
        <v>346370460</v>
      </c>
      <c r="F32" s="7">
        <f t="shared" si="5"/>
        <v>342949113</v>
      </c>
      <c r="G32" s="71">
        <f t="shared" si="5"/>
        <v>342949113</v>
      </c>
      <c r="H32" s="72">
        <f t="shared" si="5"/>
        <v>0</v>
      </c>
      <c r="I32" s="70">
        <f t="shared" si="5"/>
        <v>202695596</v>
      </c>
      <c r="J32" s="7">
        <f t="shared" si="5"/>
        <v>198984636</v>
      </c>
      <c r="K32" s="71">
        <f t="shared" si="5"/>
        <v>213346308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3.5">
      <c r="A34" s="64" t="s">
        <v>38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3.5">
      <c r="A35" s="22" t="s">
        <v>39</v>
      </c>
      <c r="B35" s="6">
        <v>168334308</v>
      </c>
      <c r="C35" s="6">
        <v>236265403</v>
      </c>
      <c r="D35" s="23">
        <v>351508633</v>
      </c>
      <c r="E35" s="24">
        <v>172206556</v>
      </c>
      <c r="F35" s="6">
        <v>200382037</v>
      </c>
      <c r="G35" s="25">
        <v>200382037</v>
      </c>
      <c r="H35" s="26">
        <v>470597302</v>
      </c>
      <c r="I35" s="24">
        <v>593372132</v>
      </c>
      <c r="J35" s="6">
        <v>591083289</v>
      </c>
      <c r="K35" s="25">
        <v>632929884</v>
      </c>
    </row>
    <row r="36" spans="1:11" ht="13.5">
      <c r="A36" s="22" t="s">
        <v>40</v>
      </c>
      <c r="B36" s="6">
        <v>2291338505</v>
      </c>
      <c r="C36" s="6">
        <v>2468196413</v>
      </c>
      <c r="D36" s="23">
        <v>2510542486</v>
      </c>
      <c r="E36" s="24">
        <v>3160610752</v>
      </c>
      <c r="F36" s="6">
        <v>2795762994</v>
      </c>
      <c r="G36" s="25">
        <v>2795762994</v>
      </c>
      <c r="H36" s="26">
        <v>2688047333</v>
      </c>
      <c r="I36" s="24">
        <v>2829787081</v>
      </c>
      <c r="J36" s="6">
        <v>2943620401</v>
      </c>
      <c r="K36" s="25">
        <v>3074497935</v>
      </c>
    </row>
    <row r="37" spans="1:11" ht="13.5">
      <c r="A37" s="22" t="s">
        <v>41</v>
      </c>
      <c r="B37" s="6">
        <v>263160167</v>
      </c>
      <c r="C37" s="6">
        <v>290404067</v>
      </c>
      <c r="D37" s="23">
        <v>395851685</v>
      </c>
      <c r="E37" s="24">
        <v>7655583</v>
      </c>
      <c r="F37" s="6">
        <v>131547184</v>
      </c>
      <c r="G37" s="25">
        <v>131547184</v>
      </c>
      <c r="H37" s="26">
        <v>422654010</v>
      </c>
      <c r="I37" s="24">
        <v>187996134</v>
      </c>
      <c r="J37" s="6">
        <v>277458202</v>
      </c>
      <c r="K37" s="25">
        <v>363274143</v>
      </c>
    </row>
    <row r="38" spans="1:11" ht="13.5">
      <c r="A38" s="22" t="s">
        <v>42</v>
      </c>
      <c r="B38" s="6">
        <v>87137520</v>
      </c>
      <c r="C38" s="6">
        <v>0</v>
      </c>
      <c r="D38" s="23">
        <v>38226417</v>
      </c>
      <c r="E38" s="24">
        <v>107068771</v>
      </c>
      <c r="F38" s="6">
        <v>119701554</v>
      </c>
      <c r="G38" s="25">
        <v>119701554</v>
      </c>
      <c r="H38" s="26">
        <v>0</v>
      </c>
      <c r="I38" s="24">
        <v>146969077</v>
      </c>
      <c r="J38" s="6">
        <v>114945323</v>
      </c>
      <c r="K38" s="25">
        <v>101828144</v>
      </c>
    </row>
    <row r="39" spans="1:11" ht="13.5">
      <c r="A39" s="22" t="s">
        <v>43</v>
      </c>
      <c r="B39" s="6">
        <v>2109375126</v>
      </c>
      <c r="C39" s="6">
        <v>2104512954</v>
      </c>
      <c r="D39" s="23">
        <v>2241375724</v>
      </c>
      <c r="E39" s="24">
        <v>3218092954</v>
      </c>
      <c r="F39" s="6">
        <v>2744896293</v>
      </c>
      <c r="G39" s="25">
        <v>2744896293</v>
      </c>
      <c r="H39" s="26">
        <v>2664081359</v>
      </c>
      <c r="I39" s="24">
        <v>3088194002</v>
      </c>
      <c r="J39" s="6">
        <v>3142300165</v>
      </c>
      <c r="K39" s="25">
        <v>3242325532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64" t="s">
        <v>44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3.5">
      <c r="A42" s="22" t="s">
        <v>45</v>
      </c>
      <c r="B42" s="6">
        <v>359377334</v>
      </c>
      <c r="C42" s="6">
        <v>3203342979</v>
      </c>
      <c r="D42" s="23">
        <v>3572564330</v>
      </c>
      <c r="E42" s="24">
        <v>631317684</v>
      </c>
      <c r="F42" s="6">
        <v>-66386598</v>
      </c>
      <c r="G42" s="25">
        <v>-66386598</v>
      </c>
      <c r="H42" s="26">
        <v>1859890833</v>
      </c>
      <c r="I42" s="24">
        <v>256253005</v>
      </c>
      <c r="J42" s="6">
        <v>379553065</v>
      </c>
      <c r="K42" s="25">
        <v>541829688</v>
      </c>
    </row>
    <row r="43" spans="1:11" ht="13.5">
      <c r="A43" s="22" t="s">
        <v>46</v>
      </c>
      <c r="B43" s="6">
        <v>-363630175</v>
      </c>
      <c r="C43" s="6">
        <v>-284203104</v>
      </c>
      <c r="D43" s="23">
        <v>-250626485</v>
      </c>
      <c r="E43" s="24">
        <v>-347948455</v>
      </c>
      <c r="F43" s="6">
        <v>-3643950</v>
      </c>
      <c r="G43" s="25">
        <v>-3643950</v>
      </c>
      <c r="H43" s="26">
        <v>-255970633</v>
      </c>
      <c r="I43" s="24">
        <v>-203206487</v>
      </c>
      <c r="J43" s="6">
        <v>-199177800</v>
      </c>
      <c r="K43" s="25">
        <v>-213939737</v>
      </c>
    </row>
    <row r="44" spans="1:11" ht="13.5">
      <c r="A44" s="22" t="s">
        <v>47</v>
      </c>
      <c r="B44" s="6">
        <v>-25594466</v>
      </c>
      <c r="C44" s="6">
        <v>5249743</v>
      </c>
      <c r="D44" s="23">
        <v>44198354</v>
      </c>
      <c r="E44" s="24">
        <v>52728533</v>
      </c>
      <c r="F44" s="6">
        <v>16670151</v>
      </c>
      <c r="G44" s="25">
        <v>16670151</v>
      </c>
      <c r="H44" s="26">
        <v>42857007</v>
      </c>
      <c r="I44" s="24">
        <v>37556660</v>
      </c>
      <c r="J44" s="6">
        <v>34128144</v>
      </c>
      <c r="K44" s="25">
        <v>34652412</v>
      </c>
    </row>
    <row r="45" spans="1:11" ht="13.5">
      <c r="A45" s="33" t="s">
        <v>48</v>
      </c>
      <c r="B45" s="7">
        <v>6295610</v>
      </c>
      <c r="C45" s="7">
        <v>2953139010</v>
      </c>
      <c r="D45" s="69">
        <v>3464030617</v>
      </c>
      <c r="E45" s="70">
        <v>409223803</v>
      </c>
      <c r="F45" s="7">
        <v>195580070</v>
      </c>
      <c r="G45" s="71">
        <v>195580070</v>
      </c>
      <c r="H45" s="72">
        <v>2035732601</v>
      </c>
      <c r="I45" s="70">
        <v>401664865</v>
      </c>
      <c r="J45" s="7">
        <v>320945733</v>
      </c>
      <c r="K45" s="71">
        <v>360772168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64" t="s">
        <v>49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3.5">
      <c r="A48" s="22" t="s">
        <v>50</v>
      </c>
      <c r="B48" s="6">
        <v>32105483</v>
      </c>
      <c r="C48" s="6">
        <v>97989576</v>
      </c>
      <c r="D48" s="23">
        <v>203626876</v>
      </c>
      <c r="E48" s="24">
        <v>52306228</v>
      </c>
      <c r="F48" s="6">
        <v>51348966</v>
      </c>
      <c r="G48" s="25">
        <v>51348966</v>
      </c>
      <c r="H48" s="26">
        <v>131286466</v>
      </c>
      <c r="I48" s="24">
        <v>229305692</v>
      </c>
      <c r="J48" s="6">
        <v>204542299</v>
      </c>
      <c r="K48" s="25">
        <v>216501951</v>
      </c>
    </row>
    <row r="49" spans="1:11" ht="13.5">
      <c r="A49" s="22" t="s">
        <v>51</v>
      </c>
      <c r="B49" s="6">
        <f>+B75</f>
        <v>127816601.48019658</v>
      </c>
      <c r="C49" s="6">
        <f aca="true" t="shared" si="6" ref="C49:K49">+C75</f>
        <v>37958566.6431503</v>
      </c>
      <c r="D49" s="23">
        <f t="shared" si="6"/>
        <v>117648967.33670354</v>
      </c>
      <c r="E49" s="24">
        <f t="shared" si="6"/>
        <v>-135664045.51508826</v>
      </c>
      <c r="F49" s="6">
        <f t="shared" si="6"/>
        <v>-98045084.31201178</v>
      </c>
      <c r="G49" s="25">
        <f t="shared" si="6"/>
        <v>-98045084.31201178</v>
      </c>
      <c r="H49" s="26">
        <f t="shared" si="6"/>
        <v>-70584940.40772393</v>
      </c>
      <c r="I49" s="24">
        <f t="shared" si="6"/>
        <v>-397907971.2329725</v>
      </c>
      <c r="J49" s="6">
        <f t="shared" si="6"/>
        <v>-395365042.8828018</v>
      </c>
      <c r="K49" s="25">
        <f t="shared" si="6"/>
        <v>-331241567.5294957</v>
      </c>
    </row>
    <row r="50" spans="1:11" ht="13.5">
      <c r="A50" s="33" t="s">
        <v>52</v>
      </c>
      <c r="B50" s="7">
        <f>+B48-B49</f>
        <v>-95711118.48019658</v>
      </c>
      <c r="C50" s="7">
        <f aca="true" t="shared" si="7" ref="C50:K50">+C48-C49</f>
        <v>60031009.3568497</v>
      </c>
      <c r="D50" s="69">
        <f t="shared" si="7"/>
        <v>85977908.66329646</v>
      </c>
      <c r="E50" s="70">
        <f t="shared" si="7"/>
        <v>187970273.51508826</v>
      </c>
      <c r="F50" s="7">
        <f t="shared" si="7"/>
        <v>149394050.31201178</v>
      </c>
      <c r="G50" s="71">
        <f t="shared" si="7"/>
        <v>149394050.31201178</v>
      </c>
      <c r="H50" s="72">
        <f t="shared" si="7"/>
        <v>201871406.40772393</v>
      </c>
      <c r="I50" s="70">
        <f t="shared" si="7"/>
        <v>627213663.2329725</v>
      </c>
      <c r="J50" s="7">
        <f t="shared" si="7"/>
        <v>599907341.8828018</v>
      </c>
      <c r="K50" s="71">
        <f t="shared" si="7"/>
        <v>547743518.5294957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3.5">
      <c r="A52" s="64" t="s">
        <v>53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54</v>
      </c>
      <c r="B53" s="6">
        <v>2265508000</v>
      </c>
      <c r="C53" s="6">
        <v>1775230493</v>
      </c>
      <c r="D53" s="23">
        <v>1948687181</v>
      </c>
      <c r="E53" s="24">
        <v>2222581628</v>
      </c>
      <c r="F53" s="6">
        <v>1943682037</v>
      </c>
      <c r="G53" s="25">
        <v>1943682037</v>
      </c>
      <c r="H53" s="26">
        <v>2051874415</v>
      </c>
      <c r="I53" s="24">
        <v>2293285037</v>
      </c>
      <c r="J53" s="6">
        <v>2460141301</v>
      </c>
      <c r="K53" s="25">
        <v>2642401306</v>
      </c>
    </row>
    <row r="54" spans="1:11" ht="13.5">
      <c r="A54" s="22" t="s">
        <v>55</v>
      </c>
      <c r="B54" s="6">
        <v>90430512</v>
      </c>
      <c r="C54" s="6">
        <v>0</v>
      </c>
      <c r="D54" s="23">
        <v>98109149</v>
      </c>
      <c r="E54" s="24">
        <v>80641836</v>
      </c>
      <c r="F54" s="6">
        <v>81832243</v>
      </c>
      <c r="G54" s="25">
        <v>81832243</v>
      </c>
      <c r="H54" s="26">
        <v>96659163</v>
      </c>
      <c r="I54" s="24">
        <v>76360656</v>
      </c>
      <c r="J54" s="6">
        <v>79878888</v>
      </c>
      <c r="K54" s="25">
        <v>83559216</v>
      </c>
    </row>
    <row r="55" spans="1:11" ht="13.5">
      <c r="A55" s="22" t="s">
        <v>56</v>
      </c>
      <c r="B55" s="6">
        <v>59111480</v>
      </c>
      <c r="C55" s="6">
        <v>-496303668</v>
      </c>
      <c r="D55" s="23">
        <v>-738779392</v>
      </c>
      <c r="E55" s="24">
        <v>98270052</v>
      </c>
      <c r="F55" s="6">
        <v>90294874</v>
      </c>
      <c r="G55" s="25">
        <v>90294874</v>
      </c>
      <c r="H55" s="26">
        <v>-104354743</v>
      </c>
      <c r="I55" s="24">
        <v>66383040</v>
      </c>
      <c r="J55" s="6">
        <v>76787784</v>
      </c>
      <c r="K55" s="25">
        <v>55303680</v>
      </c>
    </row>
    <row r="56" spans="1:11" ht="13.5">
      <c r="A56" s="22" t="s">
        <v>57</v>
      </c>
      <c r="B56" s="6">
        <v>63000373</v>
      </c>
      <c r="C56" s="6">
        <v>39058012</v>
      </c>
      <c r="D56" s="23">
        <v>29285117</v>
      </c>
      <c r="E56" s="24">
        <v>62937996</v>
      </c>
      <c r="F56" s="6">
        <v>46183393</v>
      </c>
      <c r="G56" s="25">
        <v>46183393</v>
      </c>
      <c r="H56" s="26">
        <v>36229989</v>
      </c>
      <c r="I56" s="24">
        <v>54174648</v>
      </c>
      <c r="J56" s="6">
        <v>56667156</v>
      </c>
      <c r="K56" s="25">
        <v>59274360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3.5">
      <c r="A58" s="64" t="s">
        <v>58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3.5">
      <c r="A59" s="90" t="s">
        <v>59</v>
      </c>
      <c r="B59" s="6">
        <v>20545914</v>
      </c>
      <c r="C59" s="6">
        <v>837043</v>
      </c>
      <c r="D59" s="23">
        <v>36183958</v>
      </c>
      <c r="E59" s="24">
        <v>43354420</v>
      </c>
      <c r="F59" s="6">
        <v>38301673</v>
      </c>
      <c r="G59" s="25">
        <v>38301673</v>
      </c>
      <c r="H59" s="26">
        <v>38301673</v>
      </c>
      <c r="I59" s="24">
        <v>37008770</v>
      </c>
      <c r="J59" s="6">
        <v>37008770</v>
      </c>
      <c r="K59" s="25">
        <v>37008770</v>
      </c>
    </row>
    <row r="60" spans="1:11" ht="13.5">
      <c r="A60" s="90" t="s">
        <v>60</v>
      </c>
      <c r="B60" s="6">
        <v>0</v>
      </c>
      <c r="C60" s="6">
        <v>0</v>
      </c>
      <c r="D60" s="23">
        <v>0</v>
      </c>
      <c r="E60" s="24">
        <v>0</v>
      </c>
      <c r="F60" s="6">
        <v>0</v>
      </c>
      <c r="G60" s="25">
        <v>0</v>
      </c>
      <c r="H60" s="26">
        <v>0</v>
      </c>
      <c r="I60" s="24">
        <v>0</v>
      </c>
      <c r="J60" s="6">
        <v>0</v>
      </c>
      <c r="K60" s="25">
        <v>0</v>
      </c>
    </row>
    <row r="61" spans="1:11" ht="13.5">
      <c r="A61" s="91" t="s">
        <v>61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3.5">
      <c r="A62" s="96" t="s">
        <v>62</v>
      </c>
      <c r="B62" s="97">
        <v>38497</v>
      </c>
      <c r="C62" s="98">
        <v>29961</v>
      </c>
      <c r="D62" s="99">
        <v>12117</v>
      </c>
      <c r="E62" s="97">
        <v>11117</v>
      </c>
      <c r="F62" s="98">
        <v>11117</v>
      </c>
      <c r="G62" s="99">
        <v>11117</v>
      </c>
      <c r="H62" s="100">
        <v>11117</v>
      </c>
      <c r="I62" s="97">
        <v>11117</v>
      </c>
      <c r="J62" s="98">
        <v>11117</v>
      </c>
      <c r="K62" s="99">
        <v>11117</v>
      </c>
    </row>
    <row r="63" spans="1:11" ht="13.5">
      <c r="A63" s="96" t="s">
        <v>63</v>
      </c>
      <c r="B63" s="97">
        <v>62602</v>
      </c>
      <c r="C63" s="98">
        <v>27719</v>
      </c>
      <c r="D63" s="99">
        <v>81518</v>
      </c>
      <c r="E63" s="97">
        <v>69546</v>
      </c>
      <c r="F63" s="98">
        <v>69546</v>
      </c>
      <c r="G63" s="99">
        <v>69546</v>
      </c>
      <c r="H63" s="100">
        <v>69546</v>
      </c>
      <c r="I63" s="97">
        <v>69546</v>
      </c>
      <c r="J63" s="98">
        <v>69546</v>
      </c>
      <c r="K63" s="99">
        <v>69546</v>
      </c>
    </row>
    <row r="64" spans="1:11" ht="13.5">
      <c r="A64" s="96" t="s">
        <v>64</v>
      </c>
      <c r="B64" s="97">
        <v>12938</v>
      </c>
      <c r="C64" s="98">
        <v>12938</v>
      </c>
      <c r="D64" s="99">
        <v>30807</v>
      </c>
      <c r="E64" s="97">
        <v>32348</v>
      </c>
      <c r="F64" s="98">
        <v>32348</v>
      </c>
      <c r="G64" s="99">
        <v>32348</v>
      </c>
      <c r="H64" s="100">
        <v>32348</v>
      </c>
      <c r="I64" s="97">
        <v>32348</v>
      </c>
      <c r="J64" s="98">
        <v>32348</v>
      </c>
      <c r="K64" s="99">
        <v>32348</v>
      </c>
    </row>
    <row r="65" spans="1:11" ht="13.5">
      <c r="A65" s="96" t="s">
        <v>65</v>
      </c>
      <c r="B65" s="97">
        <v>12536</v>
      </c>
      <c r="C65" s="98">
        <v>50346</v>
      </c>
      <c r="D65" s="99">
        <v>50346</v>
      </c>
      <c r="E65" s="97">
        <v>49094</v>
      </c>
      <c r="F65" s="98">
        <v>49094</v>
      </c>
      <c r="G65" s="99">
        <v>49094</v>
      </c>
      <c r="H65" s="100">
        <v>49094</v>
      </c>
      <c r="I65" s="97">
        <v>49094</v>
      </c>
      <c r="J65" s="98">
        <v>49094</v>
      </c>
      <c r="K65" s="99">
        <v>49094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3.5">
      <c r="A67" s="105"/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3.5">
      <c r="A68" s="107"/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3.5">
      <c r="A69" s="108"/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3.5" hidden="1">
      <c r="A70" s="4" t="s">
        <v>134</v>
      </c>
      <c r="B70" s="5">
        <f>IF(ISERROR(B71/B72),0,(B71/B72))</f>
        <v>0.7371303552784626</v>
      </c>
      <c r="C70" s="5">
        <f aca="true" t="shared" si="8" ref="C70:K70">IF(ISERROR(C71/C72),0,(C71/C72))</f>
        <v>1.0309998579337631</v>
      </c>
      <c r="D70" s="5">
        <f t="shared" si="8"/>
        <v>1.066278384300494</v>
      </c>
      <c r="E70" s="5">
        <f t="shared" si="8"/>
        <v>0.9927095686977799</v>
      </c>
      <c r="F70" s="5">
        <f t="shared" si="8"/>
        <v>0.7165747979496465</v>
      </c>
      <c r="G70" s="5">
        <f t="shared" si="8"/>
        <v>0.7165747979496465</v>
      </c>
      <c r="H70" s="5">
        <f t="shared" si="8"/>
        <v>0.7643623933519923</v>
      </c>
      <c r="I70" s="5">
        <f t="shared" si="8"/>
        <v>1.4846201026548236</v>
      </c>
      <c r="J70" s="5">
        <f t="shared" si="8"/>
        <v>1.6445427067123608</v>
      </c>
      <c r="K70" s="5">
        <f t="shared" si="8"/>
        <v>1.63869463223919</v>
      </c>
    </row>
    <row r="71" spans="1:11" ht="12.75" hidden="1">
      <c r="A71" s="2" t="s">
        <v>135</v>
      </c>
      <c r="B71" s="2">
        <f>+B83</f>
        <v>113884228</v>
      </c>
      <c r="C71" s="2">
        <f aca="true" t="shared" si="9" ref="C71:K71">+C83</f>
        <v>141972158</v>
      </c>
      <c r="D71" s="2">
        <f t="shared" si="9"/>
        <v>170305637</v>
      </c>
      <c r="E71" s="2">
        <f t="shared" si="9"/>
        <v>222389736</v>
      </c>
      <c r="F71" s="2">
        <f t="shared" si="9"/>
        <v>163129448</v>
      </c>
      <c r="G71" s="2">
        <f t="shared" si="9"/>
        <v>163129448</v>
      </c>
      <c r="H71" s="2">
        <f t="shared" si="9"/>
        <v>153871031</v>
      </c>
      <c r="I71" s="2">
        <f t="shared" si="9"/>
        <v>358311013</v>
      </c>
      <c r="J71" s="2">
        <f t="shared" si="9"/>
        <v>418460016</v>
      </c>
      <c r="K71" s="2">
        <f t="shared" si="9"/>
        <v>440237712</v>
      </c>
    </row>
    <row r="72" spans="1:11" ht="12.75" hidden="1">
      <c r="A72" s="2" t="s">
        <v>136</v>
      </c>
      <c r="B72" s="2">
        <f>+B77</f>
        <v>154496728</v>
      </c>
      <c r="C72" s="2">
        <f aca="true" t="shared" si="10" ref="C72:K72">+C77</f>
        <v>137703373</v>
      </c>
      <c r="D72" s="2">
        <f t="shared" si="10"/>
        <v>159719675</v>
      </c>
      <c r="E72" s="2">
        <f t="shared" si="10"/>
        <v>224022960</v>
      </c>
      <c r="F72" s="2">
        <f t="shared" si="10"/>
        <v>227651668</v>
      </c>
      <c r="G72" s="2">
        <f t="shared" si="10"/>
        <v>227651668</v>
      </c>
      <c r="H72" s="2">
        <f t="shared" si="10"/>
        <v>201306386</v>
      </c>
      <c r="I72" s="2">
        <f t="shared" si="10"/>
        <v>241348620</v>
      </c>
      <c r="J72" s="2">
        <f t="shared" si="10"/>
        <v>254453724</v>
      </c>
      <c r="K72" s="2">
        <f t="shared" si="10"/>
        <v>268651464</v>
      </c>
    </row>
    <row r="73" spans="1:11" ht="12.75" hidden="1">
      <c r="A73" s="2" t="s">
        <v>137</v>
      </c>
      <c r="B73" s="2">
        <f>+B74</f>
        <v>-9126467.333333334</v>
      </c>
      <c r="C73" s="2">
        <f aca="true" t="shared" si="11" ref="C73:K73">+(C78+C80+C81+C82)-(B78+B80+B81+B82)</f>
        <v>-18680755</v>
      </c>
      <c r="D73" s="2">
        <f t="shared" si="11"/>
        <v>6232927</v>
      </c>
      <c r="E73" s="2">
        <f t="shared" si="11"/>
        <v>-26179117</v>
      </c>
      <c r="F73" s="2">
        <f>+(F78+F80+F81+F82)-(D78+D80+D81+D82)</f>
        <v>2339831</v>
      </c>
      <c r="G73" s="2">
        <f>+(G78+G80+G81+G82)-(D78+D80+D81+D82)</f>
        <v>2339831</v>
      </c>
      <c r="H73" s="2">
        <f>+(H78+H80+H81+H82)-(D78+D80+D81+D82)</f>
        <v>192290636</v>
      </c>
      <c r="I73" s="2">
        <f>+(I78+I80+I81+I82)-(E78+E80+E81+E82)</f>
        <v>238604913</v>
      </c>
      <c r="J73" s="2">
        <f t="shared" si="11"/>
        <v>18744794</v>
      </c>
      <c r="K73" s="2">
        <f t="shared" si="11"/>
        <v>25778482</v>
      </c>
    </row>
    <row r="74" spans="1:11" ht="12.75" hidden="1">
      <c r="A74" s="2" t="s">
        <v>138</v>
      </c>
      <c r="B74" s="2">
        <f>+TREND(C74:E74)</f>
        <v>-9126467.333333334</v>
      </c>
      <c r="C74" s="2">
        <f>+C73</f>
        <v>-18680755</v>
      </c>
      <c r="D74" s="2">
        <f aca="true" t="shared" si="12" ref="D74:K74">+D73</f>
        <v>6232927</v>
      </c>
      <c r="E74" s="2">
        <f t="shared" si="12"/>
        <v>-26179117</v>
      </c>
      <c r="F74" s="2">
        <f t="shared" si="12"/>
        <v>2339831</v>
      </c>
      <c r="G74" s="2">
        <f t="shared" si="12"/>
        <v>2339831</v>
      </c>
      <c r="H74" s="2">
        <f t="shared" si="12"/>
        <v>192290636</v>
      </c>
      <c r="I74" s="2">
        <f t="shared" si="12"/>
        <v>238604913</v>
      </c>
      <c r="J74" s="2">
        <f t="shared" si="12"/>
        <v>18744794</v>
      </c>
      <c r="K74" s="2">
        <f t="shared" si="12"/>
        <v>25778482</v>
      </c>
    </row>
    <row r="75" spans="1:11" ht="12.75" hidden="1">
      <c r="A75" s="2" t="s">
        <v>139</v>
      </c>
      <c r="B75" s="2">
        <f>+B84-(((B80+B81+B78)*B70)-B79)</f>
        <v>127816601.48019658</v>
      </c>
      <c r="C75" s="2">
        <f aca="true" t="shared" si="13" ref="C75:K75">+C84-(((C80+C81+C78)*C70)-C79)</f>
        <v>37958566.6431503</v>
      </c>
      <c r="D75" s="2">
        <f t="shared" si="13"/>
        <v>117648967.33670354</v>
      </c>
      <c r="E75" s="2">
        <f t="shared" si="13"/>
        <v>-135664045.51508826</v>
      </c>
      <c r="F75" s="2">
        <f t="shared" si="13"/>
        <v>-98045084.31201178</v>
      </c>
      <c r="G75" s="2">
        <f t="shared" si="13"/>
        <v>-98045084.31201178</v>
      </c>
      <c r="H75" s="2">
        <f t="shared" si="13"/>
        <v>-70584940.40772393</v>
      </c>
      <c r="I75" s="2">
        <f t="shared" si="13"/>
        <v>-397907971.2329725</v>
      </c>
      <c r="J75" s="2">
        <f t="shared" si="13"/>
        <v>-395365042.8828018</v>
      </c>
      <c r="K75" s="2">
        <f t="shared" si="13"/>
        <v>-331241567.5294957</v>
      </c>
    </row>
    <row r="76" spans="1:11" ht="12.75" hidden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2.75" hidden="1">
      <c r="A77" s="1" t="s">
        <v>66</v>
      </c>
      <c r="B77" s="3">
        <v>154496728</v>
      </c>
      <c r="C77" s="3">
        <v>137703373</v>
      </c>
      <c r="D77" s="3">
        <v>159719675</v>
      </c>
      <c r="E77" s="3">
        <v>224022960</v>
      </c>
      <c r="F77" s="3">
        <v>227651668</v>
      </c>
      <c r="G77" s="3">
        <v>227651668</v>
      </c>
      <c r="H77" s="3">
        <v>201306386</v>
      </c>
      <c r="I77" s="3">
        <v>241348620</v>
      </c>
      <c r="J77" s="3">
        <v>254453724</v>
      </c>
      <c r="K77" s="3">
        <v>268651464</v>
      </c>
    </row>
    <row r="78" spans="1:11" ht="12.75" hidden="1">
      <c r="A78" s="1" t="s">
        <v>67</v>
      </c>
      <c r="B78" s="3">
        <v>20632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410903</v>
      </c>
      <c r="J78" s="3">
        <v>404075</v>
      </c>
      <c r="K78" s="3">
        <v>397480</v>
      </c>
    </row>
    <row r="79" spans="1:11" ht="12.75" hidden="1">
      <c r="A79" s="1" t="s">
        <v>68</v>
      </c>
      <c r="B79" s="3">
        <v>237677973</v>
      </c>
      <c r="C79" s="3">
        <v>171890863</v>
      </c>
      <c r="D79" s="3">
        <v>262730387</v>
      </c>
      <c r="E79" s="3">
        <v>-26056672</v>
      </c>
      <c r="F79" s="3">
        <v>120440695</v>
      </c>
      <c r="G79" s="3">
        <v>120440695</v>
      </c>
      <c r="H79" s="3">
        <v>299678747</v>
      </c>
      <c r="I79" s="3">
        <v>120245835</v>
      </c>
      <c r="J79" s="3">
        <v>209424099</v>
      </c>
      <c r="K79" s="3">
        <v>313639424</v>
      </c>
    </row>
    <row r="80" spans="1:11" ht="12.75" hidden="1">
      <c r="A80" s="1" t="s">
        <v>69</v>
      </c>
      <c r="B80" s="3">
        <v>101557519</v>
      </c>
      <c r="C80" s="3">
        <v>79129895</v>
      </c>
      <c r="D80" s="3">
        <v>90365376</v>
      </c>
      <c r="E80" s="3">
        <v>110412322</v>
      </c>
      <c r="F80" s="3">
        <v>141746792</v>
      </c>
      <c r="G80" s="3">
        <v>141746792</v>
      </c>
      <c r="H80" s="3">
        <v>284393812</v>
      </c>
      <c r="I80" s="3">
        <v>289479629</v>
      </c>
      <c r="J80" s="3">
        <v>319854044</v>
      </c>
      <c r="K80" s="3">
        <v>374584973</v>
      </c>
    </row>
    <row r="81" spans="1:11" ht="12.75" hidden="1">
      <c r="A81" s="1" t="s">
        <v>70</v>
      </c>
      <c r="B81" s="3">
        <v>47461121</v>
      </c>
      <c r="C81" s="3">
        <v>50775357</v>
      </c>
      <c r="D81" s="3">
        <v>45697984</v>
      </c>
      <c r="E81" s="3">
        <v>5</v>
      </c>
      <c r="F81" s="3">
        <v>-2815517</v>
      </c>
      <c r="G81" s="3">
        <v>-2815517</v>
      </c>
      <c r="H81" s="3">
        <v>44419537</v>
      </c>
      <c r="I81" s="3">
        <v>59123876</v>
      </c>
      <c r="J81" s="3">
        <v>47497087</v>
      </c>
      <c r="K81" s="3">
        <v>18550899</v>
      </c>
    </row>
    <row r="82" spans="1:11" ht="12.75" hidden="1">
      <c r="A82" s="1" t="s">
        <v>71</v>
      </c>
      <c r="B82" s="3">
        <v>0</v>
      </c>
      <c r="C82" s="3">
        <v>453265</v>
      </c>
      <c r="D82" s="3">
        <v>528084</v>
      </c>
      <c r="E82" s="3">
        <v>0</v>
      </c>
      <c r="F82" s="3">
        <v>0</v>
      </c>
      <c r="G82" s="3">
        <v>0</v>
      </c>
      <c r="H82" s="3">
        <v>68731</v>
      </c>
      <c r="I82" s="3">
        <v>2832</v>
      </c>
      <c r="J82" s="3">
        <v>6828</v>
      </c>
      <c r="K82" s="3">
        <v>7164</v>
      </c>
    </row>
    <row r="83" spans="1:11" ht="12.75" hidden="1">
      <c r="A83" s="1" t="s">
        <v>72</v>
      </c>
      <c r="B83" s="3">
        <v>113884228</v>
      </c>
      <c r="C83" s="3">
        <v>141972158</v>
      </c>
      <c r="D83" s="3">
        <v>170305637</v>
      </c>
      <c r="E83" s="3">
        <v>222389736</v>
      </c>
      <c r="F83" s="3">
        <v>163129448</v>
      </c>
      <c r="G83" s="3">
        <v>163129448</v>
      </c>
      <c r="H83" s="3">
        <v>153871031</v>
      </c>
      <c r="I83" s="3">
        <v>358311013</v>
      </c>
      <c r="J83" s="3">
        <v>418460016</v>
      </c>
      <c r="K83" s="3">
        <v>440237712</v>
      </c>
    </row>
    <row r="84" spans="1:11" ht="12.75" hidden="1">
      <c r="A84" s="1" t="s">
        <v>73</v>
      </c>
      <c r="B84" s="3">
        <v>0</v>
      </c>
      <c r="C84" s="3">
        <v>0</v>
      </c>
      <c r="D84" s="3">
        <v>0</v>
      </c>
      <c r="E84" s="3">
        <v>0</v>
      </c>
      <c r="F84" s="3">
        <v>-118931129</v>
      </c>
      <c r="G84" s="3">
        <v>-118931129</v>
      </c>
      <c r="H84" s="3">
        <v>-118931129</v>
      </c>
      <c r="I84" s="3">
        <v>0</v>
      </c>
      <c r="J84" s="3">
        <v>0</v>
      </c>
      <c r="K84" s="3">
        <v>0</v>
      </c>
    </row>
    <row r="85" spans="1:11" ht="12.75" hidden="1">
      <c r="A85" s="1" t="s">
        <v>74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" customHeight="1">
      <c r="A1" s="109" t="s">
        <v>123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9</v>
      </c>
      <c r="D3" s="15" t="s">
        <v>9</v>
      </c>
      <c r="E3" s="13" t="s">
        <v>10</v>
      </c>
      <c r="F3" s="14" t="s">
        <v>11</v>
      </c>
      <c r="G3" s="15" t="s">
        <v>12</v>
      </c>
      <c r="H3" s="16" t="s">
        <v>13</v>
      </c>
      <c r="I3" s="13" t="s">
        <v>14</v>
      </c>
      <c r="J3" s="14" t="s">
        <v>15</v>
      </c>
      <c r="K3" s="15" t="s">
        <v>16</v>
      </c>
    </row>
    <row r="4" spans="1:11" ht="13.5">
      <c r="A4" s="17" t="s">
        <v>17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18</v>
      </c>
      <c r="B5" s="6">
        <v>80710506</v>
      </c>
      <c r="C5" s="6">
        <v>80927558</v>
      </c>
      <c r="D5" s="23">
        <v>129808505</v>
      </c>
      <c r="E5" s="24">
        <v>131746423</v>
      </c>
      <c r="F5" s="6">
        <v>131746423</v>
      </c>
      <c r="G5" s="25">
        <v>131746423</v>
      </c>
      <c r="H5" s="26">
        <v>115300823</v>
      </c>
      <c r="I5" s="24">
        <v>124374524</v>
      </c>
      <c r="J5" s="6">
        <v>130095752</v>
      </c>
      <c r="K5" s="25">
        <v>136080156</v>
      </c>
    </row>
    <row r="6" spans="1:11" ht="13.5">
      <c r="A6" s="22" t="s">
        <v>19</v>
      </c>
      <c r="B6" s="6">
        <v>127061869</v>
      </c>
      <c r="C6" s="6">
        <v>118933884</v>
      </c>
      <c r="D6" s="23">
        <v>133251790</v>
      </c>
      <c r="E6" s="24">
        <v>161419547</v>
      </c>
      <c r="F6" s="6">
        <v>161419547</v>
      </c>
      <c r="G6" s="25">
        <v>161419547</v>
      </c>
      <c r="H6" s="26">
        <v>126135439</v>
      </c>
      <c r="I6" s="24">
        <v>182864643</v>
      </c>
      <c r="J6" s="6">
        <v>188494344</v>
      </c>
      <c r="K6" s="25">
        <v>197165083</v>
      </c>
    </row>
    <row r="7" spans="1:11" ht="13.5">
      <c r="A7" s="22" t="s">
        <v>20</v>
      </c>
      <c r="B7" s="6">
        <v>7896117</v>
      </c>
      <c r="C7" s="6">
        <v>9777018</v>
      </c>
      <c r="D7" s="23">
        <v>8877469</v>
      </c>
      <c r="E7" s="24">
        <v>8971706</v>
      </c>
      <c r="F7" s="6">
        <v>8971706</v>
      </c>
      <c r="G7" s="25">
        <v>8971706</v>
      </c>
      <c r="H7" s="26">
        <v>9105381</v>
      </c>
      <c r="I7" s="24">
        <v>9000000</v>
      </c>
      <c r="J7" s="6">
        <v>9414000</v>
      </c>
      <c r="K7" s="25">
        <v>9847044</v>
      </c>
    </row>
    <row r="8" spans="1:11" ht="13.5">
      <c r="A8" s="22" t="s">
        <v>21</v>
      </c>
      <c r="B8" s="6">
        <v>55835482</v>
      </c>
      <c r="C8" s="6">
        <v>55550358</v>
      </c>
      <c r="D8" s="23">
        <v>60938577</v>
      </c>
      <c r="E8" s="24">
        <v>69940000</v>
      </c>
      <c r="F8" s="6">
        <v>70166000</v>
      </c>
      <c r="G8" s="25">
        <v>70166000</v>
      </c>
      <c r="H8" s="26">
        <v>66869704</v>
      </c>
      <c r="I8" s="24">
        <v>73740000</v>
      </c>
      <c r="J8" s="6">
        <v>77132040</v>
      </c>
      <c r="K8" s="25">
        <v>80680114</v>
      </c>
    </row>
    <row r="9" spans="1:11" ht="13.5">
      <c r="A9" s="22" t="s">
        <v>22</v>
      </c>
      <c r="B9" s="6">
        <v>33316458</v>
      </c>
      <c r="C9" s="6">
        <v>17490571</v>
      </c>
      <c r="D9" s="23">
        <v>21697697</v>
      </c>
      <c r="E9" s="24">
        <v>17098087</v>
      </c>
      <c r="F9" s="6">
        <v>20038157</v>
      </c>
      <c r="G9" s="25">
        <v>20038157</v>
      </c>
      <c r="H9" s="26">
        <v>14636022</v>
      </c>
      <c r="I9" s="24">
        <v>16734745</v>
      </c>
      <c r="J9" s="6">
        <v>22632035</v>
      </c>
      <c r="K9" s="25">
        <v>23673108</v>
      </c>
    </row>
    <row r="10" spans="1:11" ht="25.5">
      <c r="A10" s="27" t="s">
        <v>129</v>
      </c>
      <c r="B10" s="28">
        <f>SUM(B5:B9)</f>
        <v>304820432</v>
      </c>
      <c r="C10" s="29">
        <f aca="true" t="shared" si="0" ref="C10:K10">SUM(C5:C9)</f>
        <v>282679389</v>
      </c>
      <c r="D10" s="30">
        <f t="shared" si="0"/>
        <v>354574038</v>
      </c>
      <c r="E10" s="28">
        <f t="shared" si="0"/>
        <v>389175763</v>
      </c>
      <c r="F10" s="29">
        <f t="shared" si="0"/>
        <v>392341833</v>
      </c>
      <c r="G10" s="31">
        <f t="shared" si="0"/>
        <v>392341833</v>
      </c>
      <c r="H10" s="32">
        <f t="shared" si="0"/>
        <v>332047369</v>
      </c>
      <c r="I10" s="28">
        <f t="shared" si="0"/>
        <v>406713912</v>
      </c>
      <c r="J10" s="29">
        <f t="shared" si="0"/>
        <v>427768171</v>
      </c>
      <c r="K10" s="31">
        <f t="shared" si="0"/>
        <v>447445505</v>
      </c>
    </row>
    <row r="11" spans="1:11" ht="13.5">
      <c r="A11" s="22" t="s">
        <v>23</v>
      </c>
      <c r="B11" s="6">
        <v>98295342</v>
      </c>
      <c r="C11" s="6">
        <v>97885510</v>
      </c>
      <c r="D11" s="23">
        <v>127618693</v>
      </c>
      <c r="E11" s="24">
        <v>144230059</v>
      </c>
      <c r="F11" s="6">
        <v>136287275</v>
      </c>
      <c r="G11" s="25">
        <v>136287275</v>
      </c>
      <c r="H11" s="26">
        <v>128478940</v>
      </c>
      <c r="I11" s="24">
        <v>140358256</v>
      </c>
      <c r="J11" s="6">
        <v>133429059</v>
      </c>
      <c r="K11" s="25">
        <v>139566795</v>
      </c>
    </row>
    <row r="12" spans="1:11" ht="13.5">
      <c r="A12" s="22" t="s">
        <v>24</v>
      </c>
      <c r="B12" s="6">
        <v>6038304</v>
      </c>
      <c r="C12" s="6">
        <v>6969795</v>
      </c>
      <c r="D12" s="23">
        <v>7201500</v>
      </c>
      <c r="E12" s="24">
        <v>8278691</v>
      </c>
      <c r="F12" s="6">
        <v>8278691</v>
      </c>
      <c r="G12" s="25">
        <v>8278691</v>
      </c>
      <c r="H12" s="26">
        <v>7582093</v>
      </c>
      <c r="I12" s="24">
        <v>8851499</v>
      </c>
      <c r="J12" s="6">
        <v>8108068</v>
      </c>
      <c r="K12" s="25">
        <v>8481042</v>
      </c>
    </row>
    <row r="13" spans="1:11" ht="13.5">
      <c r="A13" s="22" t="s">
        <v>130</v>
      </c>
      <c r="B13" s="6">
        <v>38664987</v>
      </c>
      <c r="C13" s="6">
        <v>34893207</v>
      </c>
      <c r="D13" s="23">
        <v>59599570</v>
      </c>
      <c r="E13" s="24">
        <v>44967298</v>
      </c>
      <c r="F13" s="6">
        <v>44967298</v>
      </c>
      <c r="G13" s="25">
        <v>44967298</v>
      </c>
      <c r="H13" s="26">
        <v>0</v>
      </c>
      <c r="I13" s="24">
        <v>36000000</v>
      </c>
      <c r="J13" s="6">
        <v>37655999</v>
      </c>
      <c r="K13" s="25">
        <v>39388175</v>
      </c>
    </row>
    <row r="14" spans="1:11" ht="13.5">
      <c r="A14" s="22" t="s">
        <v>25</v>
      </c>
      <c r="B14" s="6">
        <v>497704</v>
      </c>
      <c r="C14" s="6">
        <v>22822</v>
      </c>
      <c r="D14" s="23">
        <v>5908</v>
      </c>
      <c r="E14" s="24">
        <v>0</v>
      </c>
      <c r="F14" s="6">
        <v>0</v>
      </c>
      <c r="G14" s="25">
        <v>0</v>
      </c>
      <c r="H14" s="26">
        <v>0</v>
      </c>
      <c r="I14" s="24">
        <v>0</v>
      </c>
      <c r="J14" s="6">
        <v>0</v>
      </c>
      <c r="K14" s="25">
        <v>0</v>
      </c>
    </row>
    <row r="15" spans="1:11" ht="13.5">
      <c r="A15" s="22" t="s">
        <v>26</v>
      </c>
      <c r="B15" s="6">
        <v>80966910</v>
      </c>
      <c r="C15" s="6">
        <v>87591987</v>
      </c>
      <c r="D15" s="23">
        <v>91649787</v>
      </c>
      <c r="E15" s="24">
        <v>117728458</v>
      </c>
      <c r="F15" s="6">
        <v>106633319</v>
      </c>
      <c r="G15" s="25">
        <v>106633319</v>
      </c>
      <c r="H15" s="26">
        <v>104174586</v>
      </c>
      <c r="I15" s="24">
        <v>123009771</v>
      </c>
      <c r="J15" s="6">
        <v>129330350</v>
      </c>
      <c r="K15" s="25">
        <v>135877545</v>
      </c>
    </row>
    <row r="16" spans="1:11" ht="13.5">
      <c r="A16" s="22" t="s">
        <v>21</v>
      </c>
      <c r="B16" s="6">
        <v>0</v>
      </c>
      <c r="C16" s="6">
        <v>4217</v>
      </c>
      <c r="D16" s="23">
        <v>0</v>
      </c>
      <c r="E16" s="24">
        <v>0</v>
      </c>
      <c r="F16" s="6">
        <v>1000000</v>
      </c>
      <c r="G16" s="25">
        <v>1000000</v>
      </c>
      <c r="H16" s="26">
        <v>1000000</v>
      </c>
      <c r="I16" s="24">
        <v>0</v>
      </c>
      <c r="J16" s="6">
        <v>0</v>
      </c>
      <c r="K16" s="25">
        <v>0</v>
      </c>
    </row>
    <row r="17" spans="1:11" ht="13.5">
      <c r="A17" s="22" t="s">
        <v>27</v>
      </c>
      <c r="B17" s="6">
        <v>69390037</v>
      </c>
      <c r="C17" s="6">
        <v>74761058</v>
      </c>
      <c r="D17" s="23">
        <v>84100069</v>
      </c>
      <c r="E17" s="24">
        <v>116208919</v>
      </c>
      <c r="F17" s="6">
        <v>103441975</v>
      </c>
      <c r="G17" s="25">
        <v>103441975</v>
      </c>
      <c r="H17" s="26">
        <v>84727949</v>
      </c>
      <c r="I17" s="24">
        <v>111853947</v>
      </c>
      <c r="J17" s="6">
        <v>121335229</v>
      </c>
      <c r="K17" s="25">
        <v>127376658</v>
      </c>
    </row>
    <row r="18" spans="1:11" ht="13.5">
      <c r="A18" s="33" t="s">
        <v>28</v>
      </c>
      <c r="B18" s="34">
        <f>SUM(B11:B17)</f>
        <v>293853284</v>
      </c>
      <c r="C18" s="35">
        <f aca="true" t="shared" si="1" ref="C18:K18">SUM(C11:C17)</f>
        <v>302128596</v>
      </c>
      <c r="D18" s="36">
        <f t="shared" si="1"/>
        <v>370175527</v>
      </c>
      <c r="E18" s="34">
        <f t="shared" si="1"/>
        <v>431413425</v>
      </c>
      <c r="F18" s="35">
        <f t="shared" si="1"/>
        <v>400608558</v>
      </c>
      <c r="G18" s="37">
        <f t="shared" si="1"/>
        <v>400608558</v>
      </c>
      <c r="H18" s="38">
        <f t="shared" si="1"/>
        <v>325963568</v>
      </c>
      <c r="I18" s="34">
        <f t="shared" si="1"/>
        <v>420073473</v>
      </c>
      <c r="J18" s="35">
        <f t="shared" si="1"/>
        <v>429858705</v>
      </c>
      <c r="K18" s="37">
        <f t="shared" si="1"/>
        <v>450690215</v>
      </c>
    </row>
    <row r="19" spans="1:11" ht="13.5">
      <c r="A19" s="33" t="s">
        <v>29</v>
      </c>
      <c r="B19" s="39">
        <f>+B10-B18</f>
        <v>10967148</v>
      </c>
      <c r="C19" s="40">
        <f aca="true" t="shared" si="2" ref="C19:K19">+C10-C18</f>
        <v>-19449207</v>
      </c>
      <c r="D19" s="41">
        <f t="shared" si="2"/>
        <v>-15601489</v>
      </c>
      <c r="E19" s="39">
        <f t="shared" si="2"/>
        <v>-42237662</v>
      </c>
      <c r="F19" s="40">
        <f t="shared" si="2"/>
        <v>-8266725</v>
      </c>
      <c r="G19" s="42">
        <f t="shared" si="2"/>
        <v>-8266725</v>
      </c>
      <c r="H19" s="43">
        <f t="shared" si="2"/>
        <v>6083801</v>
      </c>
      <c r="I19" s="39">
        <f t="shared" si="2"/>
        <v>-13359561</v>
      </c>
      <c r="J19" s="40">
        <f t="shared" si="2"/>
        <v>-2090534</v>
      </c>
      <c r="K19" s="42">
        <f t="shared" si="2"/>
        <v>-3244710</v>
      </c>
    </row>
    <row r="20" spans="1:11" ht="25.5">
      <c r="A20" s="44" t="s">
        <v>30</v>
      </c>
      <c r="B20" s="45">
        <v>27544417</v>
      </c>
      <c r="C20" s="46">
        <v>44043533</v>
      </c>
      <c r="D20" s="47">
        <v>63682290</v>
      </c>
      <c r="E20" s="45">
        <v>50318000</v>
      </c>
      <c r="F20" s="46">
        <v>66487650</v>
      </c>
      <c r="G20" s="48">
        <v>66487650</v>
      </c>
      <c r="H20" s="49">
        <v>24165183</v>
      </c>
      <c r="I20" s="45">
        <v>18016000</v>
      </c>
      <c r="J20" s="46">
        <v>18398094</v>
      </c>
      <c r="K20" s="48">
        <v>19244407</v>
      </c>
    </row>
    <row r="21" spans="1:11" ht="63.75">
      <c r="A21" s="50" t="s">
        <v>131</v>
      </c>
      <c r="B21" s="51">
        <v>0</v>
      </c>
      <c r="C21" s="52">
        <v>0</v>
      </c>
      <c r="D21" s="53">
        <v>0</v>
      </c>
      <c r="E21" s="51">
        <v>0</v>
      </c>
      <c r="F21" s="52">
        <v>0</v>
      </c>
      <c r="G21" s="54">
        <v>0</v>
      </c>
      <c r="H21" s="55">
        <v>0</v>
      </c>
      <c r="I21" s="51">
        <v>0</v>
      </c>
      <c r="J21" s="52">
        <v>0</v>
      </c>
      <c r="K21" s="54">
        <v>0</v>
      </c>
    </row>
    <row r="22" spans="1:11" ht="25.5">
      <c r="A22" s="56" t="s">
        <v>132</v>
      </c>
      <c r="B22" s="57">
        <f>SUM(B19:B21)</f>
        <v>38511565</v>
      </c>
      <c r="C22" s="58">
        <f aca="true" t="shared" si="3" ref="C22:K22">SUM(C19:C21)</f>
        <v>24594326</v>
      </c>
      <c r="D22" s="59">
        <f t="shared" si="3"/>
        <v>48080801</v>
      </c>
      <c r="E22" s="57">
        <f t="shared" si="3"/>
        <v>8080338</v>
      </c>
      <c r="F22" s="58">
        <f t="shared" si="3"/>
        <v>58220925</v>
      </c>
      <c r="G22" s="60">
        <f t="shared" si="3"/>
        <v>58220925</v>
      </c>
      <c r="H22" s="61">
        <f t="shared" si="3"/>
        <v>30248984</v>
      </c>
      <c r="I22" s="57">
        <f t="shared" si="3"/>
        <v>4656439</v>
      </c>
      <c r="J22" s="58">
        <f t="shared" si="3"/>
        <v>16307560</v>
      </c>
      <c r="K22" s="60">
        <f t="shared" si="3"/>
        <v>15999697</v>
      </c>
    </row>
    <row r="23" spans="1:11" ht="13.5">
      <c r="A23" s="50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62" t="s">
        <v>32</v>
      </c>
      <c r="B24" s="39">
        <f>SUM(B22:B23)</f>
        <v>38511565</v>
      </c>
      <c r="C24" s="40">
        <f aca="true" t="shared" si="4" ref="C24:K24">SUM(C22:C23)</f>
        <v>24594326</v>
      </c>
      <c r="D24" s="41">
        <f t="shared" si="4"/>
        <v>48080801</v>
      </c>
      <c r="E24" s="39">
        <f t="shared" si="4"/>
        <v>8080338</v>
      </c>
      <c r="F24" s="40">
        <f t="shared" si="4"/>
        <v>58220925</v>
      </c>
      <c r="G24" s="42">
        <f t="shared" si="4"/>
        <v>58220925</v>
      </c>
      <c r="H24" s="43">
        <f t="shared" si="4"/>
        <v>30248984</v>
      </c>
      <c r="I24" s="39">
        <f t="shared" si="4"/>
        <v>4656439</v>
      </c>
      <c r="J24" s="40">
        <f t="shared" si="4"/>
        <v>16307560</v>
      </c>
      <c r="K24" s="42">
        <f t="shared" si="4"/>
        <v>15999697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64" t="s">
        <v>133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3.5">
      <c r="A27" s="33" t="s">
        <v>33</v>
      </c>
      <c r="B27" s="7">
        <v>37337616</v>
      </c>
      <c r="C27" s="7">
        <v>79184118</v>
      </c>
      <c r="D27" s="69">
        <v>71401257</v>
      </c>
      <c r="E27" s="70">
        <v>125492000</v>
      </c>
      <c r="F27" s="7">
        <v>108674830</v>
      </c>
      <c r="G27" s="71">
        <v>108674830</v>
      </c>
      <c r="H27" s="72">
        <v>73964766</v>
      </c>
      <c r="I27" s="70">
        <v>102185000</v>
      </c>
      <c r="J27" s="7">
        <v>106174230</v>
      </c>
      <c r="K27" s="71">
        <v>111058246</v>
      </c>
    </row>
    <row r="28" spans="1:11" ht="13.5">
      <c r="A28" s="73" t="s">
        <v>34</v>
      </c>
      <c r="B28" s="6">
        <v>27544417</v>
      </c>
      <c r="C28" s="6">
        <v>8233770</v>
      </c>
      <c r="D28" s="23">
        <v>37136099</v>
      </c>
      <c r="E28" s="24">
        <v>57968000</v>
      </c>
      <c r="F28" s="6">
        <v>59947101</v>
      </c>
      <c r="G28" s="25">
        <v>59947101</v>
      </c>
      <c r="H28" s="26">
        <v>0</v>
      </c>
      <c r="I28" s="24">
        <v>14810000</v>
      </c>
      <c r="J28" s="6">
        <v>15841670</v>
      </c>
      <c r="K28" s="25">
        <v>16570388</v>
      </c>
    </row>
    <row r="29" spans="1:11" ht="13.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3.5">
      <c r="A30" s="22" t="s">
        <v>35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36</v>
      </c>
      <c r="B31" s="6">
        <v>9793199</v>
      </c>
      <c r="C31" s="6">
        <v>0</v>
      </c>
      <c r="D31" s="23">
        <v>21234255</v>
      </c>
      <c r="E31" s="24">
        <v>67524000</v>
      </c>
      <c r="F31" s="6">
        <v>48429775</v>
      </c>
      <c r="G31" s="25">
        <v>48429775</v>
      </c>
      <c r="H31" s="26">
        <v>0</v>
      </c>
      <c r="I31" s="24">
        <v>83950000</v>
      </c>
      <c r="J31" s="6">
        <v>84056560</v>
      </c>
      <c r="K31" s="25">
        <v>87923162</v>
      </c>
    </row>
    <row r="32" spans="1:11" ht="13.5">
      <c r="A32" s="33" t="s">
        <v>37</v>
      </c>
      <c r="B32" s="7">
        <f>SUM(B28:B31)</f>
        <v>37337616</v>
      </c>
      <c r="C32" s="7">
        <f aca="true" t="shared" si="5" ref="C32:K32">SUM(C28:C31)</f>
        <v>8233770</v>
      </c>
      <c r="D32" s="69">
        <f t="shared" si="5"/>
        <v>58370354</v>
      </c>
      <c r="E32" s="70">
        <f t="shared" si="5"/>
        <v>125492000</v>
      </c>
      <c r="F32" s="7">
        <f t="shared" si="5"/>
        <v>108376876</v>
      </c>
      <c r="G32" s="71">
        <f t="shared" si="5"/>
        <v>108376876</v>
      </c>
      <c r="H32" s="72">
        <f t="shared" si="5"/>
        <v>0</v>
      </c>
      <c r="I32" s="70">
        <f t="shared" si="5"/>
        <v>98760000</v>
      </c>
      <c r="J32" s="7">
        <f t="shared" si="5"/>
        <v>99898230</v>
      </c>
      <c r="K32" s="71">
        <f t="shared" si="5"/>
        <v>104493550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3.5">
      <c r="A34" s="64" t="s">
        <v>38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3.5">
      <c r="A35" s="22" t="s">
        <v>39</v>
      </c>
      <c r="B35" s="6">
        <v>173042274</v>
      </c>
      <c r="C35" s="6">
        <v>329405222</v>
      </c>
      <c r="D35" s="23">
        <v>391689178</v>
      </c>
      <c r="E35" s="24">
        <v>367931671</v>
      </c>
      <c r="F35" s="6">
        <v>182595451</v>
      </c>
      <c r="G35" s="25">
        <v>182595451</v>
      </c>
      <c r="H35" s="26">
        <v>404743079</v>
      </c>
      <c r="I35" s="24">
        <v>133141266</v>
      </c>
      <c r="J35" s="6">
        <v>142408713</v>
      </c>
      <c r="K35" s="25">
        <v>138896247</v>
      </c>
    </row>
    <row r="36" spans="1:11" ht="13.5">
      <c r="A36" s="22" t="s">
        <v>40</v>
      </c>
      <c r="B36" s="6">
        <v>547559893</v>
      </c>
      <c r="C36" s="6">
        <v>583775764</v>
      </c>
      <c r="D36" s="23">
        <v>619772914</v>
      </c>
      <c r="E36" s="24">
        <v>719830893</v>
      </c>
      <c r="F36" s="6">
        <v>708485689</v>
      </c>
      <c r="G36" s="25">
        <v>708485689</v>
      </c>
      <c r="H36" s="26">
        <v>744689784</v>
      </c>
      <c r="I36" s="24">
        <v>710963157</v>
      </c>
      <c r="J36" s="6">
        <v>713296388</v>
      </c>
      <c r="K36" s="25">
        <v>716448228</v>
      </c>
    </row>
    <row r="37" spans="1:11" ht="13.5">
      <c r="A37" s="22" t="s">
        <v>41</v>
      </c>
      <c r="B37" s="6">
        <v>61233092</v>
      </c>
      <c r="C37" s="6">
        <v>232877414</v>
      </c>
      <c r="D37" s="23">
        <v>267966726</v>
      </c>
      <c r="E37" s="24">
        <v>311746190</v>
      </c>
      <c r="F37" s="6">
        <v>52910026</v>
      </c>
      <c r="G37" s="25">
        <v>52910026</v>
      </c>
      <c r="H37" s="26">
        <v>308995863</v>
      </c>
      <c r="I37" s="24">
        <v>30278220</v>
      </c>
      <c r="J37" s="6">
        <v>30227777</v>
      </c>
      <c r="K37" s="25">
        <v>30175014</v>
      </c>
    </row>
    <row r="38" spans="1:11" ht="13.5">
      <c r="A38" s="22" t="s">
        <v>42</v>
      </c>
      <c r="B38" s="6">
        <v>13720441</v>
      </c>
      <c r="C38" s="6">
        <v>13032138</v>
      </c>
      <c r="D38" s="23">
        <v>15016006</v>
      </c>
      <c r="E38" s="24">
        <v>13203854</v>
      </c>
      <c r="F38" s="6">
        <v>20157059</v>
      </c>
      <c r="G38" s="25">
        <v>20157059</v>
      </c>
      <c r="H38" s="26">
        <v>14992860</v>
      </c>
      <c r="I38" s="24">
        <v>20157059</v>
      </c>
      <c r="J38" s="6">
        <v>20157059</v>
      </c>
      <c r="K38" s="25">
        <v>20157059</v>
      </c>
    </row>
    <row r="39" spans="1:11" ht="13.5">
      <c r="A39" s="22" t="s">
        <v>43</v>
      </c>
      <c r="B39" s="6">
        <v>645648634</v>
      </c>
      <c r="C39" s="6">
        <v>642677110</v>
      </c>
      <c r="D39" s="23">
        <v>680398538</v>
      </c>
      <c r="E39" s="24">
        <v>754732172</v>
      </c>
      <c r="F39" s="6">
        <v>818014067</v>
      </c>
      <c r="G39" s="25">
        <v>818014067</v>
      </c>
      <c r="H39" s="26">
        <v>795189845</v>
      </c>
      <c r="I39" s="24">
        <v>793669144</v>
      </c>
      <c r="J39" s="6">
        <v>805320265</v>
      </c>
      <c r="K39" s="25">
        <v>805012402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64" t="s">
        <v>44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3.5">
      <c r="A42" s="22" t="s">
        <v>45</v>
      </c>
      <c r="B42" s="6">
        <v>76676582</v>
      </c>
      <c r="C42" s="6">
        <v>301203140</v>
      </c>
      <c r="D42" s="23">
        <v>652132445</v>
      </c>
      <c r="E42" s="24">
        <v>436708533</v>
      </c>
      <c r="F42" s="6">
        <v>425521098</v>
      </c>
      <c r="G42" s="25">
        <v>425521098</v>
      </c>
      <c r="H42" s="26">
        <v>684371357</v>
      </c>
      <c r="I42" s="24">
        <v>459664765</v>
      </c>
      <c r="J42" s="6">
        <v>523346567</v>
      </c>
      <c r="K42" s="25">
        <v>533322007</v>
      </c>
    </row>
    <row r="43" spans="1:11" ht="13.5">
      <c r="A43" s="22" t="s">
        <v>46</v>
      </c>
      <c r="B43" s="6">
        <v>-37337616</v>
      </c>
      <c r="C43" s="6">
        <v>-84642518</v>
      </c>
      <c r="D43" s="23">
        <v>-98968143</v>
      </c>
      <c r="E43" s="24">
        <v>-125492000</v>
      </c>
      <c r="F43" s="6">
        <v>-108674830</v>
      </c>
      <c r="G43" s="25">
        <v>-108674830</v>
      </c>
      <c r="H43" s="26">
        <v>-99953386</v>
      </c>
      <c r="I43" s="24">
        <v>-102185000</v>
      </c>
      <c r="J43" s="6">
        <v>-106174230</v>
      </c>
      <c r="K43" s="25">
        <v>-111058246</v>
      </c>
    </row>
    <row r="44" spans="1:11" ht="13.5">
      <c r="A44" s="22" t="s">
        <v>47</v>
      </c>
      <c r="B44" s="6">
        <v>-2421472</v>
      </c>
      <c r="C44" s="6">
        <v>5305208</v>
      </c>
      <c r="D44" s="23">
        <v>250490</v>
      </c>
      <c r="E44" s="24">
        <v>-147346</v>
      </c>
      <c r="F44" s="6">
        <v>-963368</v>
      </c>
      <c r="G44" s="25">
        <v>-963368</v>
      </c>
      <c r="H44" s="26">
        <v>-5612817</v>
      </c>
      <c r="I44" s="24">
        <v>0</v>
      </c>
      <c r="J44" s="6">
        <v>0</v>
      </c>
      <c r="K44" s="25">
        <v>0</v>
      </c>
    </row>
    <row r="45" spans="1:11" ht="13.5">
      <c r="A45" s="33" t="s">
        <v>48</v>
      </c>
      <c r="B45" s="7">
        <v>125284839</v>
      </c>
      <c r="C45" s="7">
        <v>347138073</v>
      </c>
      <c r="D45" s="69">
        <v>667677098</v>
      </c>
      <c r="E45" s="70">
        <v>447163052</v>
      </c>
      <c r="F45" s="7">
        <v>431954161</v>
      </c>
      <c r="G45" s="71">
        <v>431954161</v>
      </c>
      <c r="H45" s="72">
        <v>816574836</v>
      </c>
      <c r="I45" s="70">
        <v>471662574</v>
      </c>
      <c r="J45" s="7">
        <v>531355146</v>
      </c>
      <c r="K45" s="71">
        <v>536446570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64" t="s">
        <v>49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3.5">
      <c r="A48" s="22" t="s">
        <v>50</v>
      </c>
      <c r="B48" s="6">
        <v>125284575</v>
      </c>
      <c r="C48" s="6">
        <v>114262302</v>
      </c>
      <c r="D48" s="23">
        <v>116071265</v>
      </c>
      <c r="E48" s="24">
        <v>34563656</v>
      </c>
      <c r="F48" s="6">
        <v>95913673</v>
      </c>
      <c r="G48" s="25">
        <v>95913673</v>
      </c>
      <c r="H48" s="26">
        <v>117661552</v>
      </c>
      <c r="I48" s="24">
        <v>96639101</v>
      </c>
      <c r="J48" s="6">
        <v>148618740</v>
      </c>
      <c r="K48" s="25">
        <v>135046280</v>
      </c>
    </row>
    <row r="49" spans="1:11" ht="13.5">
      <c r="A49" s="22" t="s">
        <v>51</v>
      </c>
      <c r="B49" s="6">
        <f>+B75</f>
        <v>9626658.930886567</v>
      </c>
      <c r="C49" s="6">
        <f aca="true" t="shared" si="6" ref="C49:K49">+C75</f>
        <v>-7789730.643610597</v>
      </c>
      <c r="D49" s="23">
        <f t="shared" si="6"/>
        <v>-20725141.825214595</v>
      </c>
      <c r="E49" s="24">
        <f t="shared" si="6"/>
        <v>-12888970.410069406</v>
      </c>
      <c r="F49" s="6">
        <f t="shared" si="6"/>
        <v>-29145274.316114336</v>
      </c>
      <c r="G49" s="25">
        <f t="shared" si="6"/>
        <v>-29145274.316114336</v>
      </c>
      <c r="H49" s="26">
        <f t="shared" si="6"/>
        <v>-2717837.227591336</v>
      </c>
      <c r="I49" s="24">
        <f t="shared" si="6"/>
        <v>-17926913.971822873</v>
      </c>
      <c r="J49" s="6">
        <f t="shared" si="6"/>
        <v>30386575.249214962</v>
      </c>
      <c r="K49" s="25">
        <f t="shared" si="6"/>
        <v>18065513.915182214</v>
      </c>
    </row>
    <row r="50" spans="1:11" ht="13.5">
      <c r="A50" s="33" t="s">
        <v>52</v>
      </c>
      <c r="B50" s="7">
        <f>+B48-B49</f>
        <v>115657916.06911343</v>
      </c>
      <c r="C50" s="7">
        <f aca="true" t="shared" si="7" ref="C50:K50">+C48-C49</f>
        <v>122052032.6436106</v>
      </c>
      <c r="D50" s="69">
        <f t="shared" si="7"/>
        <v>136796406.8252146</v>
      </c>
      <c r="E50" s="70">
        <f t="shared" si="7"/>
        <v>47452626.410069406</v>
      </c>
      <c r="F50" s="7">
        <f t="shared" si="7"/>
        <v>125058947.31611434</v>
      </c>
      <c r="G50" s="71">
        <f t="shared" si="7"/>
        <v>125058947.31611434</v>
      </c>
      <c r="H50" s="72">
        <f t="shared" si="7"/>
        <v>120379389.22759134</v>
      </c>
      <c r="I50" s="70">
        <f t="shared" si="7"/>
        <v>114566014.97182287</v>
      </c>
      <c r="J50" s="7">
        <f t="shared" si="7"/>
        <v>118232164.75078504</v>
      </c>
      <c r="K50" s="71">
        <f t="shared" si="7"/>
        <v>116980766.08481778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3.5">
      <c r="A52" s="64" t="s">
        <v>53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54</v>
      </c>
      <c r="B53" s="6">
        <v>547559813</v>
      </c>
      <c r="C53" s="6">
        <v>574464896</v>
      </c>
      <c r="D53" s="23">
        <v>573263534</v>
      </c>
      <c r="E53" s="24">
        <v>719830893</v>
      </c>
      <c r="F53" s="6">
        <v>615041737</v>
      </c>
      <c r="G53" s="25">
        <v>615041737</v>
      </c>
      <c r="H53" s="26">
        <v>703560180</v>
      </c>
      <c r="I53" s="24">
        <v>617519205</v>
      </c>
      <c r="J53" s="6">
        <v>619852436</v>
      </c>
      <c r="K53" s="25">
        <v>623004276</v>
      </c>
    </row>
    <row r="54" spans="1:11" ht="13.5">
      <c r="A54" s="22" t="s">
        <v>55</v>
      </c>
      <c r="B54" s="6">
        <v>38664987</v>
      </c>
      <c r="C54" s="6">
        <v>0</v>
      </c>
      <c r="D54" s="23">
        <v>59599570</v>
      </c>
      <c r="E54" s="24">
        <v>44967298</v>
      </c>
      <c r="F54" s="6">
        <v>44967298</v>
      </c>
      <c r="G54" s="25">
        <v>44967298</v>
      </c>
      <c r="H54" s="26">
        <v>0</v>
      </c>
      <c r="I54" s="24">
        <v>36000000</v>
      </c>
      <c r="J54" s="6">
        <v>37655999</v>
      </c>
      <c r="K54" s="25">
        <v>39388175</v>
      </c>
    </row>
    <row r="55" spans="1:11" ht="13.5">
      <c r="A55" s="22" t="s">
        <v>56</v>
      </c>
      <c r="B55" s="6">
        <v>0</v>
      </c>
      <c r="C55" s="6">
        <v>38863899</v>
      </c>
      <c r="D55" s="23">
        <v>34428981</v>
      </c>
      <c r="E55" s="24">
        <v>23347000</v>
      </c>
      <c r="F55" s="6">
        <v>26971827</v>
      </c>
      <c r="G55" s="25">
        <v>26971827</v>
      </c>
      <c r="H55" s="26">
        <v>21551824</v>
      </c>
      <c r="I55" s="24">
        <v>46590000</v>
      </c>
      <c r="J55" s="6">
        <v>52802080</v>
      </c>
      <c r="K55" s="25">
        <v>55230976</v>
      </c>
    </row>
    <row r="56" spans="1:11" ht="13.5">
      <c r="A56" s="22" t="s">
        <v>57</v>
      </c>
      <c r="B56" s="6">
        <v>13405467</v>
      </c>
      <c r="C56" s="6">
        <v>13150682</v>
      </c>
      <c r="D56" s="23">
        <v>17230425</v>
      </c>
      <c r="E56" s="24">
        <v>27179810</v>
      </c>
      <c r="F56" s="6">
        <v>22222874</v>
      </c>
      <c r="G56" s="25">
        <v>22222874</v>
      </c>
      <c r="H56" s="26">
        <v>21731416</v>
      </c>
      <c r="I56" s="24">
        <v>31226498</v>
      </c>
      <c r="J56" s="6">
        <v>32662917</v>
      </c>
      <c r="K56" s="25">
        <v>34165413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3.5">
      <c r="A58" s="64" t="s">
        <v>58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3.5">
      <c r="A59" s="90" t="s">
        <v>59</v>
      </c>
      <c r="B59" s="6">
        <v>0</v>
      </c>
      <c r="C59" s="6">
        <v>0</v>
      </c>
      <c r="D59" s="23">
        <v>1239221</v>
      </c>
      <c r="E59" s="24">
        <v>12957748</v>
      </c>
      <c r="F59" s="6">
        <v>12957748</v>
      </c>
      <c r="G59" s="25">
        <v>12957748</v>
      </c>
      <c r="H59" s="26">
        <v>12957748</v>
      </c>
      <c r="I59" s="24">
        <v>18999790</v>
      </c>
      <c r="J59" s="6">
        <v>17724417</v>
      </c>
      <c r="K59" s="25">
        <v>17867928</v>
      </c>
    </row>
    <row r="60" spans="1:11" ht="13.5">
      <c r="A60" s="90" t="s">
        <v>60</v>
      </c>
      <c r="B60" s="6">
        <v>3267728</v>
      </c>
      <c r="C60" s="6">
        <v>5509536</v>
      </c>
      <c r="D60" s="23">
        <v>1791855</v>
      </c>
      <c r="E60" s="24">
        <v>23262152</v>
      </c>
      <c r="F60" s="6">
        <v>23262152</v>
      </c>
      <c r="G60" s="25">
        <v>23262152</v>
      </c>
      <c r="H60" s="26">
        <v>23262152</v>
      </c>
      <c r="I60" s="24">
        <v>36834017</v>
      </c>
      <c r="J60" s="6">
        <v>38528382</v>
      </c>
      <c r="K60" s="25">
        <v>40300687</v>
      </c>
    </row>
    <row r="61" spans="1:11" ht="13.5">
      <c r="A61" s="91" t="s">
        <v>61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3.5">
      <c r="A62" s="96" t="s">
        <v>62</v>
      </c>
      <c r="B62" s="97">
        <v>0</v>
      </c>
      <c r="C62" s="98">
        <v>0</v>
      </c>
      <c r="D62" s="99">
        <v>0</v>
      </c>
      <c r="E62" s="97">
        <v>0</v>
      </c>
      <c r="F62" s="98">
        <v>0</v>
      </c>
      <c r="G62" s="99">
        <v>0</v>
      </c>
      <c r="H62" s="100">
        <v>0</v>
      </c>
      <c r="I62" s="97">
        <v>0</v>
      </c>
      <c r="J62" s="98">
        <v>0</v>
      </c>
      <c r="K62" s="99">
        <v>0</v>
      </c>
    </row>
    <row r="63" spans="1:11" ht="13.5">
      <c r="A63" s="96" t="s">
        <v>63</v>
      </c>
      <c r="B63" s="97">
        <v>0</v>
      </c>
      <c r="C63" s="98">
        <v>0</v>
      </c>
      <c r="D63" s="99">
        <v>0</v>
      </c>
      <c r="E63" s="97">
        <v>0</v>
      </c>
      <c r="F63" s="98">
        <v>0</v>
      </c>
      <c r="G63" s="99">
        <v>0</v>
      </c>
      <c r="H63" s="100">
        <v>0</v>
      </c>
      <c r="I63" s="97">
        <v>0</v>
      </c>
      <c r="J63" s="98">
        <v>0</v>
      </c>
      <c r="K63" s="99">
        <v>0</v>
      </c>
    </row>
    <row r="64" spans="1:11" ht="13.5">
      <c r="A64" s="96" t="s">
        <v>64</v>
      </c>
      <c r="B64" s="97">
        <v>0</v>
      </c>
      <c r="C64" s="98">
        <v>0</v>
      </c>
      <c r="D64" s="99">
        <v>0</v>
      </c>
      <c r="E64" s="97">
        <v>0</v>
      </c>
      <c r="F64" s="98">
        <v>0</v>
      </c>
      <c r="G64" s="99">
        <v>0</v>
      </c>
      <c r="H64" s="100">
        <v>0</v>
      </c>
      <c r="I64" s="97">
        <v>0</v>
      </c>
      <c r="J64" s="98">
        <v>0</v>
      </c>
      <c r="K64" s="99">
        <v>0</v>
      </c>
    </row>
    <row r="65" spans="1:11" ht="13.5">
      <c r="A65" s="96" t="s">
        <v>65</v>
      </c>
      <c r="B65" s="97">
        <v>0</v>
      </c>
      <c r="C65" s="98">
        <v>0</v>
      </c>
      <c r="D65" s="99">
        <v>0</v>
      </c>
      <c r="E65" s="97">
        <v>0</v>
      </c>
      <c r="F65" s="98">
        <v>0</v>
      </c>
      <c r="G65" s="99">
        <v>0</v>
      </c>
      <c r="H65" s="100">
        <v>0</v>
      </c>
      <c r="I65" s="97">
        <v>0</v>
      </c>
      <c r="J65" s="98">
        <v>0</v>
      </c>
      <c r="K65" s="99">
        <v>0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3.5">
      <c r="A67" s="105"/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3.5">
      <c r="A68" s="107"/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3.5">
      <c r="A69" s="108"/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3.5" hidden="1">
      <c r="A70" s="4" t="s">
        <v>134</v>
      </c>
      <c r="B70" s="5">
        <f>IF(ISERROR(B71/B72),0,(B71/B72))</f>
        <v>0.9369550655914787</v>
      </c>
      <c r="C70" s="5">
        <f aca="true" t="shared" si="8" ref="C70:K70">IF(ISERROR(C71/C72),0,(C71/C72))</f>
        <v>1.0851595449038973</v>
      </c>
      <c r="D70" s="5">
        <f t="shared" si="8"/>
        <v>0.9752951598705522</v>
      </c>
      <c r="E70" s="5">
        <f t="shared" si="8"/>
        <v>0.954597514792596</v>
      </c>
      <c r="F70" s="5">
        <f t="shared" si="8"/>
        <v>0.8777640618425988</v>
      </c>
      <c r="G70" s="5">
        <f t="shared" si="8"/>
        <v>0.8777640618425988</v>
      </c>
      <c r="H70" s="5">
        <f t="shared" si="8"/>
        <v>1.0618606095528604</v>
      </c>
      <c r="I70" s="5">
        <f t="shared" si="8"/>
        <v>1.1148799248434407</v>
      </c>
      <c r="J70" s="5">
        <f t="shared" si="8"/>
        <v>1.2348418532181842</v>
      </c>
      <c r="K70" s="5">
        <f t="shared" si="8"/>
        <v>1.1947887046350751</v>
      </c>
    </row>
    <row r="71" spans="1:11" ht="12.75" hidden="1">
      <c r="A71" s="2" t="s">
        <v>135</v>
      </c>
      <c r="B71" s="2">
        <f>+B83</f>
        <v>214733932</v>
      </c>
      <c r="C71" s="2">
        <f aca="true" t="shared" si="9" ref="C71:K71">+C83</f>
        <v>231475121</v>
      </c>
      <c r="D71" s="2">
        <f t="shared" si="9"/>
        <v>268744804</v>
      </c>
      <c r="E71" s="2">
        <f t="shared" si="9"/>
        <v>291586266</v>
      </c>
      <c r="F71" s="2">
        <f t="shared" si="9"/>
        <v>270697817</v>
      </c>
      <c r="G71" s="2">
        <f t="shared" si="9"/>
        <v>270697817</v>
      </c>
      <c r="H71" s="2">
        <f t="shared" si="9"/>
        <v>267883833</v>
      </c>
      <c r="I71" s="2">
        <f t="shared" si="9"/>
        <v>356175051</v>
      </c>
      <c r="J71" s="2">
        <f t="shared" si="9"/>
        <v>415542968</v>
      </c>
      <c r="K71" s="2">
        <f t="shared" si="9"/>
        <v>420559441</v>
      </c>
    </row>
    <row r="72" spans="1:11" ht="12.75" hidden="1">
      <c r="A72" s="2" t="s">
        <v>136</v>
      </c>
      <c r="B72" s="2">
        <f>+B77</f>
        <v>229182743</v>
      </c>
      <c r="C72" s="2">
        <f aca="true" t="shared" si="10" ref="C72:K72">+C77</f>
        <v>213309759</v>
      </c>
      <c r="D72" s="2">
        <f t="shared" si="10"/>
        <v>275552279</v>
      </c>
      <c r="E72" s="2">
        <f t="shared" si="10"/>
        <v>305454667</v>
      </c>
      <c r="F72" s="2">
        <f t="shared" si="10"/>
        <v>308394737</v>
      </c>
      <c r="G72" s="2">
        <f t="shared" si="10"/>
        <v>308394737</v>
      </c>
      <c r="H72" s="2">
        <f t="shared" si="10"/>
        <v>252277776</v>
      </c>
      <c r="I72" s="2">
        <f t="shared" si="10"/>
        <v>319473912</v>
      </c>
      <c r="J72" s="2">
        <f t="shared" si="10"/>
        <v>336515131</v>
      </c>
      <c r="K72" s="2">
        <f t="shared" si="10"/>
        <v>351994825</v>
      </c>
    </row>
    <row r="73" spans="1:11" ht="12.75" hidden="1">
      <c r="A73" s="2" t="s">
        <v>137</v>
      </c>
      <c r="B73" s="2">
        <f>+B74</f>
        <v>149348899.5</v>
      </c>
      <c r="C73" s="2">
        <f aca="true" t="shared" si="11" ref="C73:K73">+(C78+C80+C81+C82)-(B78+B80+B81+B82)</f>
        <v>166692171</v>
      </c>
      <c r="D73" s="2">
        <f t="shared" si="11"/>
        <v>60238107</v>
      </c>
      <c r="E73" s="2">
        <f t="shared" si="11"/>
        <v>57843672</v>
      </c>
      <c r="F73" s="2">
        <f>+(F78+F80+F81+F82)-(D78+D80+D81+D82)</f>
        <v>-188936136</v>
      </c>
      <c r="G73" s="2">
        <f>+(G78+G80+G81+G82)-(D78+D80+D81+D82)</f>
        <v>-188936136</v>
      </c>
      <c r="H73" s="2">
        <f>+(H78+H80+H81+H82)-(D78+D80+D81+D82)</f>
        <v>11233041</v>
      </c>
      <c r="I73" s="2">
        <f>+(I78+I80+I81+I82)-(E78+E80+E81+E82)</f>
        <v>-295204448</v>
      </c>
      <c r="J73" s="2">
        <f t="shared" si="11"/>
        <v>-42712192</v>
      </c>
      <c r="K73" s="2">
        <f t="shared" si="11"/>
        <v>10059994</v>
      </c>
    </row>
    <row r="74" spans="1:11" ht="12.75" hidden="1">
      <c r="A74" s="2" t="s">
        <v>138</v>
      </c>
      <c r="B74" s="2">
        <f>+TREND(C74:E74)</f>
        <v>149348899.5</v>
      </c>
      <c r="C74" s="2">
        <f>+C73</f>
        <v>166692171</v>
      </c>
      <c r="D74" s="2">
        <f aca="true" t="shared" si="12" ref="D74:K74">+D73</f>
        <v>60238107</v>
      </c>
      <c r="E74" s="2">
        <f t="shared" si="12"/>
        <v>57843672</v>
      </c>
      <c r="F74" s="2">
        <f t="shared" si="12"/>
        <v>-188936136</v>
      </c>
      <c r="G74" s="2">
        <f t="shared" si="12"/>
        <v>-188936136</v>
      </c>
      <c r="H74" s="2">
        <f t="shared" si="12"/>
        <v>11233041</v>
      </c>
      <c r="I74" s="2">
        <f t="shared" si="12"/>
        <v>-295204448</v>
      </c>
      <c r="J74" s="2">
        <f t="shared" si="12"/>
        <v>-42712192</v>
      </c>
      <c r="K74" s="2">
        <f t="shared" si="12"/>
        <v>10059994</v>
      </c>
    </row>
    <row r="75" spans="1:11" ht="12.75" hidden="1">
      <c r="A75" s="2" t="s">
        <v>139</v>
      </c>
      <c r="B75" s="2">
        <f>+B84-(((B80+B81+B78)*B70)-B79)</f>
        <v>9626658.930886567</v>
      </c>
      <c r="C75" s="2">
        <f aca="true" t="shared" si="13" ref="C75:K75">+C84-(((C80+C81+C78)*C70)-C79)</f>
        <v>-7789730.643610597</v>
      </c>
      <c r="D75" s="2">
        <f t="shared" si="13"/>
        <v>-20725141.825214595</v>
      </c>
      <c r="E75" s="2">
        <f t="shared" si="13"/>
        <v>-12888970.410069406</v>
      </c>
      <c r="F75" s="2">
        <f t="shared" si="13"/>
        <v>-29145274.316114336</v>
      </c>
      <c r="G75" s="2">
        <f t="shared" si="13"/>
        <v>-29145274.316114336</v>
      </c>
      <c r="H75" s="2">
        <f t="shared" si="13"/>
        <v>-2717837.227591336</v>
      </c>
      <c r="I75" s="2">
        <f t="shared" si="13"/>
        <v>-17926913.971822873</v>
      </c>
      <c r="J75" s="2">
        <f t="shared" si="13"/>
        <v>30386575.249214962</v>
      </c>
      <c r="K75" s="2">
        <f t="shared" si="13"/>
        <v>18065513.915182214</v>
      </c>
    </row>
    <row r="76" spans="1:11" ht="12.75" hidden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2.75" hidden="1">
      <c r="A77" s="1" t="s">
        <v>66</v>
      </c>
      <c r="B77" s="3">
        <v>229182743</v>
      </c>
      <c r="C77" s="3">
        <v>213309759</v>
      </c>
      <c r="D77" s="3">
        <v>275552279</v>
      </c>
      <c r="E77" s="3">
        <v>305454667</v>
      </c>
      <c r="F77" s="3">
        <v>308394737</v>
      </c>
      <c r="G77" s="3">
        <v>308394737</v>
      </c>
      <c r="H77" s="3">
        <v>252277776</v>
      </c>
      <c r="I77" s="3">
        <v>319473912</v>
      </c>
      <c r="J77" s="3">
        <v>336515131</v>
      </c>
      <c r="K77" s="3">
        <v>351994825</v>
      </c>
    </row>
    <row r="78" spans="1:11" ht="12.75" hidden="1">
      <c r="A78" s="1" t="s">
        <v>67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2.75" hidden="1">
      <c r="A79" s="1" t="s">
        <v>68</v>
      </c>
      <c r="B79" s="3">
        <v>53192565</v>
      </c>
      <c r="C79" s="3">
        <v>224027297</v>
      </c>
      <c r="D79" s="3">
        <v>246372059</v>
      </c>
      <c r="E79" s="3">
        <v>303757338</v>
      </c>
      <c r="F79" s="3">
        <v>45400423</v>
      </c>
      <c r="G79" s="3">
        <v>45400423</v>
      </c>
      <c r="H79" s="3">
        <v>300014356</v>
      </c>
      <c r="I79" s="3">
        <v>22768617</v>
      </c>
      <c r="J79" s="3">
        <v>22718174</v>
      </c>
      <c r="K79" s="3">
        <v>22665411</v>
      </c>
    </row>
    <row r="80" spans="1:11" ht="12.75" hidden="1">
      <c r="A80" s="1" t="s">
        <v>69</v>
      </c>
      <c r="B80" s="3">
        <v>31561498</v>
      </c>
      <c r="C80" s="3">
        <v>17676746</v>
      </c>
      <c r="D80" s="3">
        <v>56566158</v>
      </c>
      <c r="E80" s="3">
        <v>91008103</v>
      </c>
      <c r="F80" s="3">
        <v>82388770</v>
      </c>
      <c r="G80" s="3">
        <v>82388770</v>
      </c>
      <c r="H80" s="3">
        <v>51482912</v>
      </c>
      <c r="I80" s="3">
        <v>23193655</v>
      </c>
      <c r="J80" s="3">
        <v>-19518537</v>
      </c>
      <c r="K80" s="3">
        <v>-9458543</v>
      </c>
    </row>
    <row r="81" spans="1:11" ht="12.75" hidden="1">
      <c r="A81" s="1" t="s">
        <v>70</v>
      </c>
      <c r="B81" s="3">
        <v>14935829</v>
      </c>
      <c r="C81" s="3">
        <v>195948088</v>
      </c>
      <c r="D81" s="3">
        <v>217296783</v>
      </c>
      <c r="E81" s="3">
        <v>240698510</v>
      </c>
      <c r="F81" s="3">
        <v>2538035</v>
      </c>
      <c r="G81" s="3">
        <v>2538035</v>
      </c>
      <c r="H81" s="3">
        <v>233613070</v>
      </c>
      <c r="I81" s="3">
        <v>13308510</v>
      </c>
      <c r="J81" s="3">
        <v>13308510</v>
      </c>
      <c r="K81" s="3">
        <v>13308510</v>
      </c>
    </row>
    <row r="82" spans="1:11" ht="12.75" hidden="1">
      <c r="A82" s="1" t="s">
        <v>71</v>
      </c>
      <c r="B82" s="3">
        <v>435336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2.75" hidden="1">
      <c r="A83" s="1" t="s">
        <v>72</v>
      </c>
      <c r="B83" s="3">
        <v>214733932</v>
      </c>
      <c r="C83" s="3">
        <v>231475121</v>
      </c>
      <c r="D83" s="3">
        <v>268744804</v>
      </c>
      <c r="E83" s="3">
        <v>291586266</v>
      </c>
      <c r="F83" s="3">
        <v>270697817</v>
      </c>
      <c r="G83" s="3">
        <v>270697817</v>
      </c>
      <c r="H83" s="3">
        <v>267883833</v>
      </c>
      <c r="I83" s="3">
        <v>356175051</v>
      </c>
      <c r="J83" s="3">
        <v>415542968</v>
      </c>
      <c r="K83" s="3">
        <v>420559441</v>
      </c>
    </row>
    <row r="84" spans="1:11" ht="12.75" hidden="1">
      <c r="A84" s="1" t="s">
        <v>73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</row>
    <row r="85" spans="1:11" ht="12.75" hidden="1">
      <c r="A85" s="1" t="s">
        <v>74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" customHeight="1">
      <c r="A1" s="109" t="s">
        <v>124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9</v>
      </c>
      <c r="D3" s="15" t="s">
        <v>9</v>
      </c>
      <c r="E3" s="13" t="s">
        <v>10</v>
      </c>
      <c r="F3" s="14" t="s">
        <v>11</v>
      </c>
      <c r="G3" s="15" t="s">
        <v>12</v>
      </c>
      <c r="H3" s="16" t="s">
        <v>13</v>
      </c>
      <c r="I3" s="13" t="s">
        <v>14</v>
      </c>
      <c r="J3" s="14" t="s">
        <v>15</v>
      </c>
      <c r="K3" s="15" t="s">
        <v>16</v>
      </c>
    </row>
    <row r="4" spans="1:11" ht="13.5">
      <c r="A4" s="17" t="s">
        <v>17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18</v>
      </c>
      <c r="B5" s="6">
        <v>11947679</v>
      </c>
      <c r="C5" s="6">
        <v>0</v>
      </c>
      <c r="D5" s="23">
        <v>1479309</v>
      </c>
      <c r="E5" s="24">
        <v>23023060</v>
      </c>
      <c r="F5" s="6">
        <v>23023060</v>
      </c>
      <c r="G5" s="25">
        <v>23023060</v>
      </c>
      <c r="H5" s="26">
        <v>29365636</v>
      </c>
      <c r="I5" s="24">
        <v>23573023</v>
      </c>
      <c r="J5" s="6">
        <v>33788080</v>
      </c>
      <c r="K5" s="25">
        <v>35351575</v>
      </c>
    </row>
    <row r="6" spans="1:11" ht="13.5">
      <c r="A6" s="22" t="s">
        <v>19</v>
      </c>
      <c r="B6" s="6">
        <v>1762066</v>
      </c>
      <c r="C6" s="6">
        <v>0</v>
      </c>
      <c r="D6" s="23">
        <v>186698</v>
      </c>
      <c r="E6" s="24">
        <v>2100000</v>
      </c>
      <c r="F6" s="6">
        <v>2100000</v>
      </c>
      <c r="G6" s="25">
        <v>2100000</v>
      </c>
      <c r="H6" s="26">
        <v>2850725</v>
      </c>
      <c r="I6" s="24">
        <v>3299864</v>
      </c>
      <c r="J6" s="6">
        <v>3448000</v>
      </c>
      <c r="K6" s="25">
        <v>3604000</v>
      </c>
    </row>
    <row r="7" spans="1:11" ht="13.5">
      <c r="A7" s="22" t="s">
        <v>20</v>
      </c>
      <c r="B7" s="6">
        <v>9215250</v>
      </c>
      <c r="C7" s="6">
        <v>0</v>
      </c>
      <c r="D7" s="23">
        <v>1162039</v>
      </c>
      <c r="E7" s="24">
        <v>16000000</v>
      </c>
      <c r="F7" s="6">
        <v>13000000</v>
      </c>
      <c r="G7" s="25">
        <v>13000000</v>
      </c>
      <c r="H7" s="26">
        <v>10703442</v>
      </c>
      <c r="I7" s="24">
        <v>12000000</v>
      </c>
      <c r="J7" s="6">
        <v>12540000</v>
      </c>
      <c r="K7" s="25">
        <v>12104000</v>
      </c>
    </row>
    <row r="8" spans="1:11" ht="13.5">
      <c r="A8" s="22" t="s">
        <v>21</v>
      </c>
      <c r="B8" s="6">
        <v>95039000</v>
      </c>
      <c r="C8" s="6">
        <v>20115091</v>
      </c>
      <c r="D8" s="23">
        <v>8499560</v>
      </c>
      <c r="E8" s="24">
        <v>186786512</v>
      </c>
      <c r="F8" s="6">
        <v>115956777</v>
      </c>
      <c r="G8" s="25">
        <v>115956777</v>
      </c>
      <c r="H8" s="26">
        <v>220073665</v>
      </c>
      <c r="I8" s="24">
        <v>122063000</v>
      </c>
      <c r="J8" s="6">
        <v>259913837</v>
      </c>
      <c r="K8" s="25">
        <v>271869873</v>
      </c>
    </row>
    <row r="9" spans="1:11" ht="13.5">
      <c r="A9" s="22" t="s">
        <v>22</v>
      </c>
      <c r="B9" s="6">
        <v>11996962</v>
      </c>
      <c r="C9" s="6">
        <v>1263728</v>
      </c>
      <c r="D9" s="23">
        <v>-128304</v>
      </c>
      <c r="E9" s="24">
        <v>6721607</v>
      </c>
      <c r="F9" s="6">
        <v>7321607</v>
      </c>
      <c r="G9" s="25">
        <v>7321607</v>
      </c>
      <c r="H9" s="26">
        <v>5195437</v>
      </c>
      <c r="I9" s="24">
        <v>7122451</v>
      </c>
      <c r="J9" s="6">
        <v>7450212</v>
      </c>
      <c r="K9" s="25">
        <v>7792922</v>
      </c>
    </row>
    <row r="10" spans="1:11" ht="25.5">
      <c r="A10" s="27" t="s">
        <v>129</v>
      </c>
      <c r="B10" s="28">
        <f>SUM(B5:B9)</f>
        <v>129960957</v>
      </c>
      <c r="C10" s="29">
        <f aca="true" t="shared" si="0" ref="C10:K10">SUM(C5:C9)</f>
        <v>21378819</v>
      </c>
      <c r="D10" s="30">
        <f t="shared" si="0"/>
        <v>11199302</v>
      </c>
      <c r="E10" s="28">
        <f t="shared" si="0"/>
        <v>234631179</v>
      </c>
      <c r="F10" s="29">
        <f t="shared" si="0"/>
        <v>161401444</v>
      </c>
      <c r="G10" s="31">
        <f t="shared" si="0"/>
        <v>161401444</v>
      </c>
      <c r="H10" s="32">
        <f t="shared" si="0"/>
        <v>268188905</v>
      </c>
      <c r="I10" s="28">
        <f t="shared" si="0"/>
        <v>168058338</v>
      </c>
      <c r="J10" s="29">
        <f t="shared" si="0"/>
        <v>317140129</v>
      </c>
      <c r="K10" s="31">
        <f t="shared" si="0"/>
        <v>330722370</v>
      </c>
    </row>
    <row r="11" spans="1:11" ht="13.5">
      <c r="A11" s="22" t="s">
        <v>23</v>
      </c>
      <c r="B11" s="6">
        <v>55818236</v>
      </c>
      <c r="C11" s="6">
        <v>16275006</v>
      </c>
      <c r="D11" s="23">
        <v>3407458</v>
      </c>
      <c r="E11" s="24">
        <v>77459293</v>
      </c>
      <c r="F11" s="6">
        <v>77893790</v>
      </c>
      <c r="G11" s="25">
        <v>77893790</v>
      </c>
      <c r="H11" s="26">
        <v>77908826</v>
      </c>
      <c r="I11" s="24">
        <v>84552343</v>
      </c>
      <c r="J11" s="6">
        <v>86463715</v>
      </c>
      <c r="K11" s="25">
        <v>90441052</v>
      </c>
    </row>
    <row r="12" spans="1:11" ht="13.5">
      <c r="A12" s="22" t="s">
        <v>24</v>
      </c>
      <c r="B12" s="6">
        <v>8378802</v>
      </c>
      <c r="C12" s="6">
        <v>3670465</v>
      </c>
      <c r="D12" s="23">
        <v>854813</v>
      </c>
      <c r="E12" s="24">
        <v>11097336</v>
      </c>
      <c r="F12" s="6">
        <v>11097336</v>
      </c>
      <c r="G12" s="25">
        <v>11097336</v>
      </c>
      <c r="H12" s="26">
        <v>10909282</v>
      </c>
      <c r="I12" s="24">
        <v>11097336</v>
      </c>
      <c r="J12" s="6">
        <v>11607811</v>
      </c>
      <c r="K12" s="25">
        <v>12141772</v>
      </c>
    </row>
    <row r="13" spans="1:11" ht="13.5">
      <c r="A13" s="22" t="s">
        <v>130</v>
      </c>
      <c r="B13" s="6">
        <v>20099902</v>
      </c>
      <c r="C13" s="6">
        <v>214946</v>
      </c>
      <c r="D13" s="23">
        <v>23853071</v>
      </c>
      <c r="E13" s="24">
        <v>20000000</v>
      </c>
      <c r="F13" s="6">
        <v>22000000</v>
      </c>
      <c r="G13" s="25">
        <v>22000000</v>
      </c>
      <c r="H13" s="26">
        <v>0</v>
      </c>
      <c r="I13" s="24">
        <v>23187999</v>
      </c>
      <c r="J13" s="6">
        <v>24254647</v>
      </c>
      <c r="K13" s="25">
        <v>25370361</v>
      </c>
    </row>
    <row r="14" spans="1:11" ht="13.5">
      <c r="A14" s="22" t="s">
        <v>25</v>
      </c>
      <c r="B14" s="6">
        <v>1423</v>
      </c>
      <c r="C14" s="6">
        <v>0</v>
      </c>
      <c r="D14" s="23">
        <v>2395</v>
      </c>
      <c r="E14" s="24">
        <v>0</v>
      </c>
      <c r="F14" s="6">
        <v>0</v>
      </c>
      <c r="G14" s="25">
        <v>0</v>
      </c>
      <c r="H14" s="26">
        <v>0</v>
      </c>
      <c r="I14" s="24">
        <v>0</v>
      </c>
      <c r="J14" s="6">
        <v>0</v>
      </c>
      <c r="K14" s="25">
        <v>0</v>
      </c>
    </row>
    <row r="15" spans="1:11" ht="13.5">
      <c r="A15" s="22" t="s">
        <v>26</v>
      </c>
      <c r="B15" s="6">
        <v>0</v>
      </c>
      <c r="C15" s="6">
        <v>0</v>
      </c>
      <c r="D15" s="23">
        <v>65112</v>
      </c>
      <c r="E15" s="24">
        <v>869840</v>
      </c>
      <c r="F15" s="6">
        <v>1538840</v>
      </c>
      <c r="G15" s="25">
        <v>1538840</v>
      </c>
      <c r="H15" s="26">
        <v>566639</v>
      </c>
      <c r="I15" s="24">
        <v>1121004</v>
      </c>
      <c r="J15" s="6">
        <v>1172570</v>
      </c>
      <c r="K15" s="25">
        <v>1226509</v>
      </c>
    </row>
    <row r="16" spans="1:11" ht="13.5">
      <c r="A16" s="22" t="s">
        <v>21</v>
      </c>
      <c r="B16" s="6">
        <v>0</v>
      </c>
      <c r="C16" s="6">
        <v>2974640</v>
      </c>
      <c r="D16" s="23">
        <v>8425546</v>
      </c>
      <c r="E16" s="24">
        <v>85960351</v>
      </c>
      <c r="F16" s="6">
        <v>14603947</v>
      </c>
      <c r="G16" s="25">
        <v>14603947</v>
      </c>
      <c r="H16" s="26">
        <v>53036669</v>
      </c>
      <c r="I16" s="24">
        <v>3844875</v>
      </c>
      <c r="J16" s="6">
        <v>34917809</v>
      </c>
      <c r="K16" s="25">
        <v>36524027</v>
      </c>
    </row>
    <row r="17" spans="1:11" ht="13.5">
      <c r="A17" s="22" t="s">
        <v>27</v>
      </c>
      <c r="B17" s="6">
        <v>38968626</v>
      </c>
      <c r="C17" s="6">
        <v>5650679</v>
      </c>
      <c r="D17" s="23">
        <v>13540162</v>
      </c>
      <c r="E17" s="24">
        <v>48700532</v>
      </c>
      <c r="F17" s="6">
        <v>49344642</v>
      </c>
      <c r="G17" s="25">
        <v>49344642</v>
      </c>
      <c r="H17" s="26">
        <v>34072257</v>
      </c>
      <c r="I17" s="24">
        <v>50279242</v>
      </c>
      <c r="J17" s="6">
        <v>50106182</v>
      </c>
      <c r="K17" s="25">
        <v>52411071</v>
      </c>
    </row>
    <row r="18" spans="1:11" ht="13.5">
      <c r="A18" s="33" t="s">
        <v>28</v>
      </c>
      <c r="B18" s="34">
        <f>SUM(B11:B17)</f>
        <v>123266989</v>
      </c>
      <c r="C18" s="35">
        <f aca="true" t="shared" si="1" ref="C18:K18">SUM(C11:C17)</f>
        <v>28785736</v>
      </c>
      <c r="D18" s="36">
        <f t="shared" si="1"/>
        <v>50148557</v>
      </c>
      <c r="E18" s="34">
        <f t="shared" si="1"/>
        <v>244087352</v>
      </c>
      <c r="F18" s="35">
        <f t="shared" si="1"/>
        <v>176478555</v>
      </c>
      <c r="G18" s="37">
        <f t="shared" si="1"/>
        <v>176478555</v>
      </c>
      <c r="H18" s="38">
        <f t="shared" si="1"/>
        <v>176493673</v>
      </c>
      <c r="I18" s="34">
        <f t="shared" si="1"/>
        <v>174082799</v>
      </c>
      <c r="J18" s="35">
        <f t="shared" si="1"/>
        <v>208522734</v>
      </c>
      <c r="K18" s="37">
        <f t="shared" si="1"/>
        <v>218114792</v>
      </c>
    </row>
    <row r="19" spans="1:11" ht="13.5">
      <c r="A19" s="33" t="s">
        <v>29</v>
      </c>
      <c r="B19" s="39">
        <f>+B10-B18</f>
        <v>6693968</v>
      </c>
      <c r="C19" s="40">
        <f aca="true" t="shared" si="2" ref="C19:K19">+C10-C18</f>
        <v>-7406917</v>
      </c>
      <c r="D19" s="41">
        <f t="shared" si="2"/>
        <v>-38949255</v>
      </c>
      <c r="E19" s="39">
        <f t="shared" si="2"/>
        <v>-9456173</v>
      </c>
      <c r="F19" s="40">
        <f t="shared" si="2"/>
        <v>-15077111</v>
      </c>
      <c r="G19" s="42">
        <f t="shared" si="2"/>
        <v>-15077111</v>
      </c>
      <c r="H19" s="43">
        <f t="shared" si="2"/>
        <v>91695232</v>
      </c>
      <c r="I19" s="39">
        <f t="shared" si="2"/>
        <v>-6024461</v>
      </c>
      <c r="J19" s="40">
        <f t="shared" si="2"/>
        <v>108617395</v>
      </c>
      <c r="K19" s="42">
        <f t="shared" si="2"/>
        <v>112607578</v>
      </c>
    </row>
    <row r="20" spans="1:11" ht="25.5">
      <c r="A20" s="44" t="s">
        <v>30</v>
      </c>
      <c r="B20" s="45">
        <v>29718917</v>
      </c>
      <c r="C20" s="46">
        <v>-19906427</v>
      </c>
      <c r="D20" s="47">
        <v>5934868</v>
      </c>
      <c r="E20" s="45">
        <v>33317000</v>
      </c>
      <c r="F20" s="46">
        <v>33317000</v>
      </c>
      <c r="G20" s="48">
        <v>33317000</v>
      </c>
      <c r="H20" s="49">
        <v>39116116</v>
      </c>
      <c r="I20" s="45">
        <v>26759000</v>
      </c>
      <c r="J20" s="46">
        <v>27989914</v>
      </c>
      <c r="K20" s="48">
        <v>29277450</v>
      </c>
    </row>
    <row r="21" spans="1:11" ht="63.75">
      <c r="A21" s="50" t="s">
        <v>131</v>
      </c>
      <c r="B21" s="51">
        <v>0</v>
      </c>
      <c r="C21" s="52">
        <v>0</v>
      </c>
      <c r="D21" s="53">
        <v>0</v>
      </c>
      <c r="E21" s="51">
        <v>0</v>
      </c>
      <c r="F21" s="52">
        <v>0</v>
      </c>
      <c r="G21" s="54">
        <v>0</v>
      </c>
      <c r="H21" s="55">
        <v>0</v>
      </c>
      <c r="I21" s="51">
        <v>0</v>
      </c>
      <c r="J21" s="52">
        <v>0</v>
      </c>
      <c r="K21" s="54">
        <v>0</v>
      </c>
    </row>
    <row r="22" spans="1:11" ht="25.5">
      <c r="A22" s="56" t="s">
        <v>132</v>
      </c>
      <c r="B22" s="57">
        <f>SUM(B19:B21)</f>
        <v>36412885</v>
      </c>
      <c r="C22" s="58">
        <f aca="true" t="shared" si="3" ref="C22:K22">SUM(C19:C21)</f>
        <v>-27313344</v>
      </c>
      <c r="D22" s="59">
        <f t="shared" si="3"/>
        <v>-33014387</v>
      </c>
      <c r="E22" s="57">
        <f t="shared" si="3"/>
        <v>23860827</v>
      </c>
      <c r="F22" s="58">
        <f t="shared" si="3"/>
        <v>18239889</v>
      </c>
      <c r="G22" s="60">
        <f t="shared" si="3"/>
        <v>18239889</v>
      </c>
      <c r="H22" s="61">
        <f t="shared" si="3"/>
        <v>130811348</v>
      </c>
      <c r="I22" s="57">
        <f t="shared" si="3"/>
        <v>20734539</v>
      </c>
      <c r="J22" s="58">
        <f t="shared" si="3"/>
        <v>136607309</v>
      </c>
      <c r="K22" s="60">
        <f t="shared" si="3"/>
        <v>141885028</v>
      </c>
    </row>
    <row r="23" spans="1:11" ht="13.5">
      <c r="A23" s="50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62" t="s">
        <v>32</v>
      </c>
      <c r="B24" s="39">
        <f>SUM(B22:B23)</f>
        <v>36412885</v>
      </c>
      <c r="C24" s="40">
        <f aca="true" t="shared" si="4" ref="C24:K24">SUM(C22:C23)</f>
        <v>-27313344</v>
      </c>
      <c r="D24" s="41">
        <f t="shared" si="4"/>
        <v>-33014387</v>
      </c>
      <c r="E24" s="39">
        <f t="shared" si="4"/>
        <v>23860827</v>
      </c>
      <c r="F24" s="40">
        <f t="shared" si="4"/>
        <v>18239889</v>
      </c>
      <c r="G24" s="42">
        <f t="shared" si="4"/>
        <v>18239889</v>
      </c>
      <c r="H24" s="43">
        <f t="shared" si="4"/>
        <v>130811348</v>
      </c>
      <c r="I24" s="39">
        <f t="shared" si="4"/>
        <v>20734539</v>
      </c>
      <c r="J24" s="40">
        <f t="shared" si="4"/>
        <v>136607309</v>
      </c>
      <c r="K24" s="42">
        <f t="shared" si="4"/>
        <v>141885028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64" t="s">
        <v>133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3.5">
      <c r="A27" s="33" t="s">
        <v>33</v>
      </c>
      <c r="B27" s="7">
        <v>34852006</v>
      </c>
      <c r="C27" s="7">
        <v>611658</v>
      </c>
      <c r="D27" s="69">
        <v>8874757</v>
      </c>
      <c r="E27" s="70">
        <v>78295830</v>
      </c>
      <c r="F27" s="7">
        <v>76454174</v>
      </c>
      <c r="G27" s="71">
        <v>76454174</v>
      </c>
      <c r="H27" s="72">
        <v>147154613</v>
      </c>
      <c r="I27" s="70">
        <v>59178684</v>
      </c>
      <c r="J27" s="7">
        <v>45075590</v>
      </c>
      <c r="K27" s="71">
        <v>47149070</v>
      </c>
    </row>
    <row r="28" spans="1:11" ht="13.5">
      <c r="A28" s="73" t="s">
        <v>34</v>
      </c>
      <c r="B28" s="6">
        <v>24057000</v>
      </c>
      <c r="C28" s="6">
        <v>-471965</v>
      </c>
      <c r="D28" s="23">
        <v>4259026</v>
      </c>
      <c r="E28" s="24">
        <v>33317001</v>
      </c>
      <c r="F28" s="6">
        <v>33317000</v>
      </c>
      <c r="G28" s="25">
        <v>33317000</v>
      </c>
      <c r="H28" s="26">
        <v>0</v>
      </c>
      <c r="I28" s="24">
        <v>26759002</v>
      </c>
      <c r="J28" s="6">
        <v>22826541</v>
      </c>
      <c r="K28" s="25">
        <v>23876562</v>
      </c>
    </row>
    <row r="29" spans="1:11" ht="13.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3.5">
      <c r="A30" s="22" t="s">
        <v>35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36</v>
      </c>
      <c r="B31" s="6">
        <v>10795006</v>
      </c>
      <c r="C31" s="6">
        <v>1097000</v>
      </c>
      <c r="D31" s="23">
        <v>4615731</v>
      </c>
      <c r="E31" s="24">
        <v>44978829</v>
      </c>
      <c r="F31" s="6">
        <v>43130174</v>
      </c>
      <c r="G31" s="25">
        <v>43130174</v>
      </c>
      <c r="H31" s="26">
        <v>0</v>
      </c>
      <c r="I31" s="24">
        <v>30177304</v>
      </c>
      <c r="J31" s="6">
        <v>20165022</v>
      </c>
      <c r="K31" s="25">
        <v>21092615</v>
      </c>
    </row>
    <row r="32" spans="1:11" ht="13.5">
      <c r="A32" s="33" t="s">
        <v>37</v>
      </c>
      <c r="B32" s="7">
        <f>SUM(B28:B31)</f>
        <v>34852006</v>
      </c>
      <c r="C32" s="7">
        <f aca="true" t="shared" si="5" ref="C32:K32">SUM(C28:C31)</f>
        <v>625035</v>
      </c>
      <c r="D32" s="69">
        <f t="shared" si="5"/>
        <v>8874757</v>
      </c>
      <c r="E32" s="70">
        <f t="shared" si="5"/>
        <v>78295830</v>
      </c>
      <c r="F32" s="7">
        <f t="shared" si="5"/>
        <v>76447174</v>
      </c>
      <c r="G32" s="71">
        <f t="shared" si="5"/>
        <v>76447174</v>
      </c>
      <c r="H32" s="72">
        <f t="shared" si="5"/>
        <v>0</v>
      </c>
      <c r="I32" s="70">
        <f t="shared" si="5"/>
        <v>56936306</v>
      </c>
      <c r="J32" s="7">
        <f t="shared" si="5"/>
        <v>42991563</v>
      </c>
      <c r="K32" s="71">
        <f t="shared" si="5"/>
        <v>44969177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3.5">
      <c r="A34" s="64" t="s">
        <v>38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3.5">
      <c r="A35" s="22" t="s">
        <v>39</v>
      </c>
      <c r="B35" s="6">
        <v>130336755</v>
      </c>
      <c r="C35" s="6">
        <v>-6110892</v>
      </c>
      <c r="D35" s="23">
        <v>-654393</v>
      </c>
      <c r="E35" s="24">
        <v>105302255</v>
      </c>
      <c r="F35" s="6">
        <v>765856639</v>
      </c>
      <c r="G35" s="25">
        <v>765856639</v>
      </c>
      <c r="H35" s="26">
        <v>444035524</v>
      </c>
      <c r="I35" s="24">
        <v>772921262</v>
      </c>
      <c r="J35" s="6">
        <v>0</v>
      </c>
      <c r="K35" s="25">
        <v>0</v>
      </c>
    </row>
    <row r="36" spans="1:11" ht="13.5">
      <c r="A36" s="22" t="s">
        <v>40</v>
      </c>
      <c r="B36" s="6">
        <v>266113188</v>
      </c>
      <c r="C36" s="6">
        <v>91296</v>
      </c>
      <c r="D36" s="23">
        <v>-18523979</v>
      </c>
      <c r="E36" s="24">
        <v>78295830</v>
      </c>
      <c r="F36" s="6">
        <v>366497951</v>
      </c>
      <c r="G36" s="25">
        <v>366497951</v>
      </c>
      <c r="H36" s="26">
        <v>644154437</v>
      </c>
      <c r="I36" s="24">
        <v>59178684</v>
      </c>
      <c r="J36" s="6">
        <v>45075590</v>
      </c>
      <c r="K36" s="25">
        <v>47149070</v>
      </c>
    </row>
    <row r="37" spans="1:11" ht="13.5">
      <c r="A37" s="22" t="s">
        <v>41</v>
      </c>
      <c r="B37" s="6">
        <v>26869469</v>
      </c>
      <c r="C37" s="6">
        <v>15745265</v>
      </c>
      <c r="D37" s="23">
        <v>-6400794</v>
      </c>
      <c r="E37" s="24">
        <v>27338825</v>
      </c>
      <c r="F37" s="6">
        <v>27338825</v>
      </c>
      <c r="G37" s="25">
        <v>27338825</v>
      </c>
      <c r="H37" s="26">
        <v>86313803</v>
      </c>
      <c r="I37" s="24">
        <v>0</v>
      </c>
      <c r="J37" s="6">
        <v>0</v>
      </c>
      <c r="K37" s="25">
        <v>0</v>
      </c>
    </row>
    <row r="38" spans="1:11" ht="13.5">
      <c r="A38" s="22" t="s">
        <v>42</v>
      </c>
      <c r="B38" s="6">
        <v>6700000</v>
      </c>
      <c r="C38" s="6">
        <v>0</v>
      </c>
      <c r="D38" s="23">
        <v>-1421000</v>
      </c>
      <c r="E38" s="24">
        <v>0</v>
      </c>
      <c r="F38" s="6">
        <v>0</v>
      </c>
      <c r="G38" s="25">
        <v>0</v>
      </c>
      <c r="H38" s="26">
        <v>9336000</v>
      </c>
      <c r="I38" s="24">
        <v>0</v>
      </c>
      <c r="J38" s="6">
        <v>0</v>
      </c>
      <c r="K38" s="25">
        <v>0</v>
      </c>
    </row>
    <row r="39" spans="1:11" ht="13.5">
      <c r="A39" s="22" t="s">
        <v>43</v>
      </c>
      <c r="B39" s="6">
        <v>362880474</v>
      </c>
      <c r="C39" s="6">
        <v>5548486</v>
      </c>
      <c r="D39" s="23">
        <v>21657809</v>
      </c>
      <c r="E39" s="24">
        <v>132398433</v>
      </c>
      <c r="F39" s="6">
        <v>1086775876</v>
      </c>
      <c r="G39" s="25">
        <v>1086775876</v>
      </c>
      <c r="H39" s="26">
        <v>861728810</v>
      </c>
      <c r="I39" s="24">
        <v>811365407</v>
      </c>
      <c r="J39" s="6">
        <v>-91531719</v>
      </c>
      <c r="K39" s="25">
        <v>-94735958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64" t="s">
        <v>44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3.5">
      <c r="A42" s="22" t="s">
        <v>45</v>
      </c>
      <c r="B42" s="6">
        <v>44677216</v>
      </c>
      <c r="C42" s="6">
        <v>0</v>
      </c>
      <c r="D42" s="23">
        <v>-1907339</v>
      </c>
      <c r="E42" s="24">
        <v>0</v>
      </c>
      <c r="F42" s="6">
        <v>259049410</v>
      </c>
      <c r="G42" s="25">
        <v>259049410</v>
      </c>
      <c r="H42" s="26">
        <v>882973</v>
      </c>
      <c r="I42" s="24">
        <v>286720633</v>
      </c>
      <c r="J42" s="6">
        <v>0</v>
      </c>
      <c r="K42" s="25">
        <v>0</v>
      </c>
    </row>
    <row r="43" spans="1:11" ht="13.5">
      <c r="A43" s="22" t="s">
        <v>46</v>
      </c>
      <c r="B43" s="6">
        <v>-30557777</v>
      </c>
      <c r="C43" s="6">
        <v>0</v>
      </c>
      <c r="D43" s="23">
        <v>0</v>
      </c>
      <c r="E43" s="24">
        <v>0</v>
      </c>
      <c r="F43" s="6">
        <v>34118000</v>
      </c>
      <c r="G43" s="25">
        <v>34118000</v>
      </c>
      <c r="H43" s="26">
        <v>0</v>
      </c>
      <c r="I43" s="24">
        <v>28011000</v>
      </c>
      <c r="J43" s="6">
        <v>0</v>
      </c>
      <c r="K43" s="25">
        <v>0</v>
      </c>
    </row>
    <row r="44" spans="1:11" ht="13.5">
      <c r="A44" s="22" t="s">
        <v>47</v>
      </c>
      <c r="B44" s="6">
        <v>951000</v>
      </c>
      <c r="C44" s="6">
        <v>0</v>
      </c>
      <c r="D44" s="23">
        <v>-83193</v>
      </c>
      <c r="E44" s="24">
        <v>83193</v>
      </c>
      <c r="F44" s="6">
        <v>83193</v>
      </c>
      <c r="G44" s="25">
        <v>83193</v>
      </c>
      <c r="H44" s="26">
        <v>431086</v>
      </c>
      <c r="I44" s="24">
        <v>0</v>
      </c>
      <c r="J44" s="6">
        <v>0</v>
      </c>
      <c r="K44" s="25">
        <v>0</v>
      </c>
    </row>
    <row r="45" spans="1:11" ht="13.5">
      <c r="A45" s="33" t="s">
        <v>48</v>
      </c>
      <c r="B45" s="7">
        <v>118300202</v>
      </c>
      <c r="C45" s="7">
        <v>0</v>
      </c>
      <c r="D45" s="69">
        <v>-1990532</v>
      </c>
      <c r="E45" s="70">
        <v>83193</v>
      </c>
      <c r="F45" s="7">
        <v>448706167</v>
      </c>
      <c r="G45" s="71">
        <v>448706167</v>
      </c>
      <c r="H45" s="72">
        <v>373174502</v>
      </c>
      <c r="I45" s="70">
        <v>501906083</v>
      </c>
      <c r="J45" s="7">
        <v>0</v>
      </c>
      <c r="K45" s="71">
        <v>0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64" t="s">
        <v>49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3.5">
      <c r="A48" s="22" t="s">
        <v>50</v>
      </c>
      <c r="B48" s="6">
        <v>118300602</v>
      </c>
      <c r="C48" s="6">
        <v>-2456140</v>
      </c>
      <c r="D48" s="23">
        <v>-12302103</v>
      </c>
      <c r="E48" s="24">
        <v>105302255</v>
      </c>
      <c r="F48" s="6">
        <v>740581741</v>
      </c>
      <c r="G48" s="25">
        <v>740581741</v>
      </c>
      <c r="H48" s="26">
        <v>368627604</v>
      </c>
      <c r="I48" s="24">
        <v>749562794</v>
      </c>
      <c r="J48" s="6">
        <v>0</v>
      </c>
      <c r="K48" s="25">
        <v>0</v>
      </c>
    </row>
    <row r="49" spans="1:11" ht="13.5">
      <c r="A49" s="22" t="s">
        <v>51</v>
      </c>
      <c r="B49" s="6">
        <f>+B75</f>
        <v>18753810.805298906</v>
      </c>
      <c r="C49" s="6">
        <f aca="true" t="shared" si="6" ref="C49:K49">+C75</f>
        <v>15488652</v>
      </c>
      <c r="D49" s="23">
        <f t="shared" si="6"/>
        <v>-6317601</v>
      </c>
      <c r="E49" s="24">
        <f t="shared" si="6"/>
        <v>27338825</v>
      </c>
      <c r="F49" s="6">
        <f t="shared" si="6"/>
        <v>7649288.075167209</v>
      </c>
      <c r="G49" s="25">
        <f t="shared" si="6"/>
        <v>7649288.075167209</v>
      </c>
      <c r="H49" s="26">
        <f t="shared" si="6"/>
        <v>86744889</v>
      </c>
      <c r="I49" s="24">
        <f t="shared" si="6"/>
        <v>-16049789.747847896</v>
      </c>
      <c r="J49" s="6">
        <f t="shared" si="6"/>
        <v>0</v>
      </c>
      <c r="K49" s="25">
        <f t="shared" si="6"/>
        <v>0</v>
      </c>
    </row>
    <row r="50" spans="1:11" ht="13.5">
      <c r="A50" s="33" t="s">
        <v>52</v>
      </c>
      <c r="B50" s="7">
        <f>+B48-B49</f>
        <v>99546791.19470109</v>
      </c>
      <c r="C50" s="7">
        <f aca="true" t="shared" si="7" ref="C50:K50">+C48-C49</f>
        <v>-17944792</v>
      </c>
      <c r="D50" s="69">
        <f t="shared" si="7"/>
        <v>-5984502</v>
      </c>
      <c r="E50" s="70">
        <f t="shared" si="7"/>
        <v>77963430</v>
      </c>
      <c r="F50" s="7">
        <f t="shared" si="7"/>
        <v>732932452.9248328</v>
      </c>
      <c r="G50" s="71">
        <f t="shared" si="7"/>
        <v>732932452.9248328</v>
      </c>
      <c r="H50" s="72">
        <f t="shared" si="7"/>
        <v>281882715</v>
      </c>
      <c r="I50" s="70">
        <f t="shared" si="7"/>
        <v>765612583.7478479</v>
      </c>
      <c r="J50" s="7">
        <f t="shared" si="7"/>
        <v>0</v>
      </c>
      <c r="K50" s="71">
        <f t="shared" si="7"/>
        <v>0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3.5">
      <c r="A52" s="64" t="s">
        <v>53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54</v>
      </c>
      <c r="B53" s="6">
        <v>266112820</v>
      </c>
      <c r="C53" s="6">
        <v>91296</v>
      </c>
      <c r="D53" s="23">
        <v>-19401172</v>
      </c>
      <c r="E53" s="24">
        <v>77910034</v>
      </c>
      <c r="F53" s="6">
        <v>366109758</v>
      </c>
      <c r="G53" s="25">
        <v>366109758</v>
      </c>
      <c r="H53" s="26">
        <v>639056307</v>
      </c>
      <c r="I53" s="24">
        <v>58772055</v>
      </c>
      <c r="J53" s="6">
        <v>44650256</v>
      </c>
      <c r="K53" s="25">
        <v>46704171</v>
      </c>
    </row>
    <row r="54" spans="1:11" ht="13.5">
      <c r="A54" s="22" t="s">
        <v>55</v>
      </c>
      <c r="B54" s="6">
        <v>20099902</v>
      </c>
      <c r="C54" s="6">
        <v>0</v>
      </c>
      <c r="D54" s="23">
        <v>23853071</v>
      </c>
      <c r="E54" s="24">
        <v>20000000</v>
      </c>
      <c r="F54" s="6">
        <v>22000000</v>
      </c>
      <c r="G54" s="25">
        <v>22000000</v>
      </c>
      <c r="H54" s="26">
        <v>0</v>
      </c>
      <c r="I54" s="24">
        <v>23187999</v>
      </c>
      <c r="J54" s="6">
        <v>24254647</v>
      </c>
      <c r="K54" s="25">
        <v>25370361</v>
      </c>
    </row>
    <row r="55" spans="1:11" ht="13.5">
      <c r="A55" s="22" t="s">
        <v>56</v>
      </c>
      <c r="B55" s="6">
        <v>0</v>
      </c>
      <c r="C55" s="6">
        <v>-485345</v>
      </c>
      <c r="D55" s="23">
        <v>4240668</v>
      </c>
      <c r="E55" s="24">
        <v>23311008</v>
      </c>
      <c r="F55" s="6">
        <v>21987414</v>
      </c>
      <c r="G55" s="25">
        <v>21987414</v>
      </c>
      <c r="H55" s="26">
        <v>63604170</v>
      </c>
      <c r="I55" s="24">
        <v>12123651</v>
      </c>
      <c r="J55" s="6">
        <v>12752818</v>
      </c>
      <c r="K55" s="25">
        <v>13339448</v>
      </c>
    </row>
    <row r="56" spans="1:11" ht="13.5">
      <c r="A56" s="22" t="s">
        <v>57</v>
      </c>
      <c r="B56" s="6">
        <v>2882897</v>
      </c>
      <c r="C56" s="6">
        <v>29193</v>
      </c>
      <c r="D56" s="23">
        <v>-512956</v>
      </c>
      <c r="E56" s="24">
        <v>1339157</v>
      </c>
      <c r="F56" s="6">
        <v>1339157</v>
      </c>
      <c r="G56" s="25">
        <v>1339157</v>
      </c>
      <c r="H56" s="26">
        <v>664083</v>
      </c>
      <c r="I56" s="24">
        <v>1476633</v>
      </c>
      <c r="J56" s="6">
        <v>1544560</v>
      </c>
      <c r="K56" s="25">
        <v>1615607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3.5">
      <c r="A58" s="64" t="s">
        <v>58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3.5">
      <c r="A59" s="90" t="s">
        <v>59</v>
      </c>
      <c r="B59" s="6">
        <v>0</v>
      </c>
      <c r="C59" s="6">
        <v>813554</v>
      </c>
      <c r="D59" s="23">
        <v>813554</v>
      </c>
      <c r="E59" s="24">
        <v>768237</v>
      </c>
      <c r="F59" s="6">
        <v>1114277</v>
      </c>
      <c r="G59" s="25">
        <v>1114277</v>
      </c>
      <c r="H59" s="26">
        <v>1000247</v>
      </c>
      <c r="I59" s="24">
        <v>1400350</v>
      </c>
      <c r="J59" s="6">
        <v>1400363</v>
      </c>
      <c r="K59" s="25">
        <v>1400376</v>
      </c>
    </row>
    <row r="60" spans="1:11" ht="13.5">
      <c r="A60" s="90" t="s">
        <v>60</v>
      </c>
      <c r="B60" s="6">
        <v>0</v>
      </c>
      <c r="C60" s="6">
        <v>0</v>
      </c>
      <c r="D60" s="23">
        <v>5685897</v>
      </c>
      <c r="E60" s="24">
        <v>5970192</v>
      </c>
      <c r="F60" s="6">
        <v>5970192</v>
      </c>
      <c r="G60" s="25">
        <v>5970192</v>
      </c>
      <c r="H60" s="26">
        <v>5970192</v>
      </c>
      <c r="I60" s="24">
        <v>8721174</v>
      </c>
      <c r="J60" s="6">
        <v>9113627</v>
      </c>
      <c r="K60" s="25">
        <v>9523740</v>
      </c>
    </row>
    <row r="61" spans="1:11" ht="13.5">
      <c r="A61" s="91" t="s">
        <v>61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3.5">
      <c r="A62" s="96" t="s">
        <v>62</v>
      </c>
      <c r="B62" s="97">
        <v>0</v>
      </c>
      <c r="C62" s="98">
        <v>10670</v>
      </c>
      <c r="D62" s="99">
        <v>10670</v>
      </c>
      <c r="E62" s="97">
        <v>11764</v>
      </c>
      <c r="F62" s="98">
        <v>10670</v>
      </c>
      <c r="G62" s="99">
        <v>10670</v>
      </c>
      <c r="H62" s="100">
        <v>11204</v>
      </c>
      <c r="I62" s="97">
        <v>11764</v>
      </c>
      <c r="J62" s="98">
        <v>11204</v>
      </c>
      <c r="K62" s="99">
        <v>11764</v>
      </c>
    </row>
    <row r="63" spans="1:11" ht="13.5">
      <c r="A63" s="96" t="s">
        <v>63</v>
      </c>
      <c r="B63" s="97">
        <v>0</v>
      </c>
      <c r="C63" s="98">
        <v>13469</v>
      </c>
      <c r="D63" s="99">
        <v>13469</v>
      </c>
      <c r="E63" s="97">
        <v>14850</v>
      </c>
      <c r="F63" s="98">
        <v>14142</v>
      </c>
      <c r="G63" s="99">
        <v>14142</v>
      </c>
      <c r="H63" s="100">
        <v>13469</v>
      </c>
      <c r="I63" s="97">
        <v>14850</v>
      </c>
      <c r="J63" s="98">
        <v>14142</v>
      </c>
      <c r="K63" s="99">
        <v>14850</v>
      </c>
    </row>
    <row r="64" spans="1:11" ht="13.5">
      <c r="A64" s="96" t="s">
        <v>64</v>
      </c>
      <c r="B64" s="97">
        <v>0</v>
      </c>
      <c r="C64" s="98">
        <v>0</v>
      </c>
      <c r="D64" s="99">
        <v>0</v>
      </c>
      <c r="E64" s="97">
        <v>0</v>
      </c>
      <c r="F64" s="98">
        <v>0</v>
      </c>
      <c r="G64" s="99">
        <v>0</v>
      </c>
      <c r="H64" s="100">
        <v>0</v>
      </c>
      <c r="I64" s="97">
        <v>0</v>
      </c>
      <c r="J64" s="98">
        <v>0</v>
      </c>
      <c r="K64" s="99">
        <v>0</v>
      </c>
    </row>
    <row r="65" spans="1:11" ht="13.5">
      <c r="A65" s="96" t="s">
        <v>65</v>
      </c>
      <c r="B65" s="97">
        <v>0</v>
      </c>
      <c r="C65" s="98">
        <v>1</v>
      </c>
      <c r="D65" s="99">
        <v>1</v>
      </c>
      <c r="E65" s="97">
        <v>1</v>
      </c>
      <c r="F65" s="98">
        <v>1</v>
      </c>
      <c r="G65" s="99">
        <v>1</v>
      </c>
      <c r="H65" s="100">
        <v>1</v>
      </c>
      <c r="I65" s="97">
        <v>1</v>
      </c>
      <c r="J65" s="98">
        <v>1</v>
      </c>
      <c r="K65" s="99">
        <v>1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3.5">
      <c r="A67" s="105"/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3.5">
      <c r="A68" s="107"/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3.5">
      <c r="A69" s="108"/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3.5" hidden="1">
      <c r="A70" s="4" t="s">
        <v>134</v>
      </c>
      <c r="B70" s="5">
        <f>IF(ISERROR(B71/B72),0,(B71/B72))</f>
        <v>0.4697988349888611</v>
      </c>
      <c r="C70" s="5">
        <f aca="true" t="shared" si="8" ref="C70:K70">IF(ISERROR(C71/C72),0,(C71/C72))</f>
        <v>0</v>
      </c>
      <c r="D70" s="5">
        <f t="shared" si="8"/>
        <v>0</v>
      </c>
      <c r="E70" s="5">
        <f t="shared" si="8"/>
        <v>0</v>
      </c>
      <c r="F70" s="5">
        <f t="shared" si="8"/>
        <v>0.7790154850410392</v>
      </c>
      <c r="G70" s="5">
        <f t="shared" si="8"/>
        <v>0.7790154850410392</v>
      </c>
      <c r="H70" s="5">
        <f t="shared" si="8"/>
        <v>0</v>
      </c>
      <c r="I70" s="5">
        <f t="shared" si="8"/>
        <v>0.6871079793352841</v>
      </c>
      <c r="J70" s="5">
        <f t="shared" si="8"/>
        <v>0</v>
      </c>
      <c r="K70" s="5">
        <f t="shared" si="8"/>
        <v>0</v>
      </c>
    </row>
    <row r="71" spans="1:11" ht="12.75" hidden="1">
      <c r="A71" s="2" t="s">
        <v>135</v>
      </c>
      <c r="B71" s="2">
        <f>+B83</f>
        <v>12076981</v>
      </c>
      <c r="C71" s="2">
        <f aca="true" t="shared" si="9" ref="C71:K71">+C83</f>
        <v>0</v>
      </c>
      <c r="D71" s="2">
        <f t="shared" si="9"/>
        <v>0</v>
      </c>
      <c r="E71" s="2">
        <f t="shared" si="9"/>
        <v>0</v>
      </c>
      <c r="F71" s="2">
        <f t="shared" si="9"/>
        <v>25274898</v>
      </c>
      <c r="G71" s="2">
        <f t="shared" si="9"/>
        <v>25274898</v>
      </c>
      <c r="H71" s="2">
        <f t="shared" si="9"/>
        <v>0</v>
      </c>
      <c r="I71" s="2">
        <f t="shared" si="9"/>
        <v>23358468</v>
      </c>
      <c r="J71" s="2">
        <f t="shared" si="9"/>
        <v>0</v>
      </c>
      <c r="K71" s="2">
        <f t="shared" si="9"/>
        <v>0</v>
      </c>
    </row>
    <row r="72" spans="1:11" ht="12.75" hidden="1">
      <c r="A72" s="2" t="s">
        <v>136</v>
      </c>
      <c r="B72" s="2">
        <f>+B77</f>
        <v>25706707</v>
      </c>
      <c r="C72" s="2">
        <f aca="true" t="shared" si="10" ref="C72:K72">+C77</f>
        <v>1263728</v>
      </c>
      <c r="D72" s="2">
        <f t="shared" si="10"/>
        <v>1537703</v>
      </c>
      <c r="E72" s="2">
        <f t="shared" si="10"/>
        <v>31844667</v>
      </c>
      <c r="F72" s="2">
        <f t="shared" si="10"/>
        <v>32444667</v>
      </c>
      <c r="G72" s="2">
        <f t="shared" si="10"/>
        <v>32444667</v>
      </c>
      <c r="H72" s="2">
        <f t="shared" si="10"/>
        <v>37411798</v>
      </c>
      <c r="I72" s="2">
        <f t="shared" si="10"/>
        <v>33995338</v>
      </c>
      <c r="J72" s="2">
        <f t="shared" si="10"/>
        <v>44686292</v>
      </c>
      <c r="K72" s="2">
        <f t="shared" si="10"/>
        <v>46748497</v>
      </c>
    </row>
    <row r="73" spans="1:11" ht="12.75" hidden="1">
      <c r="A73" s="2" t="s">
        <v>137</v>
      </c>
      <c r="B73" s="2">
        <f>+B74</f>
        <v>-7257259.333333334</v>
      </c>
      <c r="C73" s="2">
        <f aca="true" t="shared" si="11" ref="C73:K73">+(C78+C80+C81+C82)-(B78+B80+B81+B82)</f>
        <v>-12930413</v>
      </c>
      <c r="D73" s="2">
        <f t="shared" si="11"/>
        <v>8178584</v>
      </c>
      <c r="E73" s="2">
        <f t="shared" si="11"/>
        <v>-4751341</v>
      </c>
      <c r="F73" s="2">
        <f>+(F78+F80+F81+F82)-(D78+D80+D81+D82)</f>
        <v>20523557</v>
      </c>
      <c r="G73" s="2">
        <f>+(G78+G80+G81+G82)-(D78+D80+D81+D82)</f>
        <v>20523557</v>
      </c>
      <c r="H73" s="2">
        <f>+(H78+H80+H81+H82)-(D78+D80+D81+D82)</f>
        <v>68004654</v>
      </c>
      <c r="I73" s="2">
        <f>+(I78+I80+I81+I82)-(E78+E80+E81+E82)</f>
        <v>23358468</v>
      </c>
      <c r="J73" s="2">
        <f t="shared" si="11"/>
        <v>-23358468</v>
      </c>
      <c r="K73" s="2">
        <f t="shared" si="11"/>
        <v>0</v>
      </c>
    </row>
    <row r="74" spans="1:11" ht="12.75" hidden="1">
      <c r="A74" s="2" t="s">
        <v>138</v>
      </c>
      <c r="B74" s="2">
        <f>+TREND(C74:E74)</f>
        <v>-7257259.333333334</v>
      </c>
      <c r="C74" s="2">
        <f>+C73</f>
        <v>-12930413</v>
      </c>
      <c r="D74" s="2">
        <f aca="true" t="shared" si="12" ref="D74:K74">+D73</f>
        <v>8178584</v>
      </c>
      <c r="E74" s="2">
        <f t="shared" si="12"/>
        <v>-4751341</v>
      </c>
      <c r="F74" s="2">
        <f t="shared" si="12"/>
        <v>20523557</v>
      </c>
      <c r="G74" s="2">
        <f t="shared" si="12"/>
        <v>20523557</v>
      </c>
      <c r="H74" s="2">
        <f t="shared" si="12"/>
        <v>68004654</v>
      </c>
      <c r="I74" s="2">
        <f t="shared" si="12"/>
        <v>23358468</v>
      </c>
      <c r="J74" s="2">
        <f t="shared" si="12"/>
        <v>-23358468</v>
      </c>
      <c r="K74" s="2">
        <f t="shared" si="12"/>
        <v>0</v>
      </c>
    </row>
    <row r="75" spans="1:11" ht="12.75" hidden="1">
      <c r="A75" s="2" t="s">
        <v>139</v>
      </c>
      <c r="B75" s="2">
        <f>+B84-(((B80+B81+B78)*B70)-B79)</f>
        <v>18753810.805298906</v>
      </c>
      <c r="C75" s="2">
        <f aca="true" t="shared" si="13" ref="C75:K75">+C84-(((C80+C81+C78)*C70)-C79)</f>
        <v>15488652</v>
      </c>
      <c r="D75" s="2">
        <f t="shared" si="13"/>
        <v>-6317601</v>
      </c>
      <c r="E75" s="2">
        <f t="shared" si="13"/>
        <v>27338825</v>
      </c>
      <c r="F75" s="2">
        <f t="shared" si="13"/>
        <v>7649288.075167209</v>
      </c>
      <c r="G75" s="2">
        <f t="shared" si="13"/>
        <v>7649288.075167209</v>
      </c>
      <c r="H75" s="2">
        <f t="shared" si="13"/>
        <v>86744889</v>
      </c>
      <c r="I75" s="2">
        <f t="shared" si="13"/>
        <v>-16049789.747847896</v>
      </c>
      <c r="J75" s="2">
        <f t="shared" si="13"/>
        <v>0</v>
      </c>
      <c r="K75" s="2">
        <f t="shared" si="13"/>
        <v>0</v>
      </c>
    </row>
    <row r="76" spans="1:11" ht="12.75" hidden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2.75" hidden="1">
      <c r="A77" s="1" t="s">
        <v>66</v>
      </c>
      <c r="B77" s="3">
        <v>25706707</v>
      </c>
      <c r="C77" s="3">
        <v>1263728</v>
      </c>
      <c r="D77" s="3">
        <v>1537703</v>
      </c>
      <c r="E77" s="3">
        <v>31844667</v>
      </c>
      <c r="F77" s="3">
        <v>32444667</v>
      </c>
      <c r="G77" s="3">
        <v>32444667</v>
      </c>
      <c r="H77" s="3">
        <v>37411798</v>
      </c>
      <c r="I77" s="3">
        <v>33995338</v>
      </c>
      <c r="J77" s="3">
        <v>44686292</v>
      </c>
      <c r="K77" s="3">
        <v>46748497</v>
      </c>
    </row>
    <row r="78" spans="1:11" ht="12.75" hidden="1">
      <c r="A78" s="1" t="s">
        <v>67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2.75" hidden="1">
      <c r="A79" s="1" t="s">
        <v>68</v>
      </c>
      <c r="B79" s="3">
        <v>23218389</v>
      </c>
      <c r="C79" s="3">
        <v>15488652</v>
      </c>
      <c r="D79" s="3">
        <v>-6317601</v>
      </c>
      <c r="E79" s="3">
        <v>27338825</v>
      </c>
      <c r="F79" s="3">
        <v>27338825</v>
      </c>
      <c r="G79" s="3">
        <v>27338825</v>
      </c>
      <c r="H79" s="3">
        <v>86744889</v>
      </c>
      <c r="I79" s="3">
        <v>0</v>
      </c>
      <c r="J79" s="3">
        <v>0</v>
      </c>
      <c r="K79" s="3">
        <v>0</v>
      </c>
    </row>
    <row r="80" spans="1:11" ht="12.75" hidden="1">
      <c r="A80" s="1" t="s">
        <v>69</v>
      </c>
      <c r="B80" s="3">
        <v>4187860</v>
      </c>
      <c r="C80" s="3">
        <v>-4477729</v>
      </c>
      <c r="D80" s="3">
        <v>4674477</v>
      </c>
      <c r="E80" s="3">
        <v>0</v>
      </c>
      <c r="F80" s="3">
        <v>19634332</v>
      </c>
      <c r="G80" s="3">
        <v>19634332</v>
      </c>
      <c r="H80" s="3">
        <v>53826588</v>
      </c>
      <c r="I80" s="3">
        <v>13642120</v>
      </c>
      <c r="J80" s="3">
        <v>0</v>
      </c>
      <c r="K80" s="3">
        <v>0</v>
      </c>
    </row>
    <row r="81" spans="1:11" ht="12.75" hidden="1">
      <c r="A81" s="1" t="s">
        <v>70</v>
      </c>
      <c r="B81" s="3">
        <v>5315310</v>
      </c>
      <c r="C81" s="3">
        <v>1050486</v>
      </c>
      <c r="D81" s="3">
        <v>81248</v>
      </c>
      <c r="E81" s="3">
        <v>0</v>
      </c>
      <c r="F81" s="3">
        <v>5640566</v>
      </c>
      <c r="G81" s="3">
        <v>5640566</v>
      </c>
      <c r="H81" s="3">
        <v>18693579</v>
      </c>
      <c r="I81" s="3">
        <v>9716348</v>
      </c>
      <c r="J81" s="3">
        <v>0</v>
      </c>
      <c r="K81" s="3">
        <v>0</v>
      </c>
    </row>
    <row r="82" spans="1:11" ht="12.75" hidden="1">
      <c r="A82" s="1" t="s">
        <v>71</v>
      </c>
      <c r="B82" s="3">
        <v>0</v>
      </c>
      <c r="C82" s="3">
        <v>0</v>
      </c>
      <c r="D82" s="3">
        <v>-4384</v>
      </c>
      <c r="E82" s="3">
        <v>0</v>
      </c>
      <c r="F82" s="3">
        <v>0</v>
      </c>
      <c r="G82" s="3">
        <v>0</v>
      </c>
      <c r="H82" s="3">
        <v>235828</v>
      </c>
      <c r="I82" s="3">
        <v>0</v>
      </c>
      <c r="J82" s="3">
        <v>0</v>
      </c>
      <c r="K82" s="3">
        <v>0</v>
      </c>
    </row>
    <row r="83" spans="1:11" ht="12.75" hidden="1">
      <c r="A83" s="1" t="s">
        <v>72</v>
      </c>
      <c r="B83" s="3">
        <v>12076981</v>
      </c>
      <c r="C83" s="3">
        <v>0</v>
      </c>
      <c r="D83" s="3">
        <v>0</v>
      </c>
      <c r="E83" s="3">
        <v>0</v>
      </c>
      <c r="F83" s="3">
        <v>25274898</v>
      </c>
      <c r="G83" s="3">
        <v>25274898</v>
      </c>
      <c r="H83" s="3">
        <v>0</v>
      </c>
      <c r="I83" s="3">
        <v>23358468</v>
      </c>
      <c r="J83" s="3">
        <v>0</v>
      </c>
      <c r="K83" s="3">
        <v>0</v>
      </c>
    </row>
    <row r="84" spans="1:11" ht="12.75" hidden="1">
      <c r="A84" s="1" t="s">
        <v>73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</row>
    <row r="85" spans="1:11" ht="12.75" hidden="1">
      <c r="A85" s="1" t="s">
        <v>74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" customHeight="1">
      <c r="A1" s="109" t="s">
        <v>125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9</v>
      </c>
      <c r="D3" s="15" t="s">
        <v>9</v>
      </c>
      <c r="E3" s="13" t="s">
        <v>10</v>
      </c>
      <c r="F3" s="14" t="s">
        <v>11</v>
      </c>
      <c r="G3" s="15" t="s">
        <v>12</v>
      </c>
      <c r="H3" s="16" t="s">
        <v>13</v>
      </c>
      <c r="I3" s="13" t="s">
        <v>14</v>
      </c>
      <c r="J3" s="14" t="s">
        <v>15</v>
      </c>
      <c r="K3" s="15" t="s">
        <v>16</v>
      </c>
    </row>
    <row r="4" spans="1:11" ht="13.5">
      <c r="A4" s="17" t="s">
        <v>17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18</v>
      </c>
      <c r="B5" s="6">
        <v>6988594</v>
      </c>
      <c r="C5" s="6">
        <v>8703555</v>
      </c>
      <c r="D5" s="23">
        <v>7301199</v>
      </c>
      <c r="E5" s="24">
        <v>9977601</v>
      </c>
      <c r="F5" s="6">
        <v>9633207</v>
      </c>
      <c r="G5" s="25">
        <v>9633207</v>
      </c>
      <c r="H5" s="26">
        <v>9820433</v>
      </c>
      <c r="I5" s="24">
        <v>9236767</v>
      </c>
      <c r="J5" s="6">
        <v>9661641</v>
      </c>
      <c r="K5" s="25">
        <v>10106096</v>
      </c>
    </row>
    <row r="6" spans="1:11" ht="13.5">
      <c r="A6" s="22" t="s">
        <v>19</v>
      </c>
      <c r="B6" s="6">
        <v>1802644</v>
      </c>
      <c r="C6" s="6">
        <v>2711294</v>
      </c>
      <c r="D6" s="23">
        <v>2811466</v>
      </c>
      <c r="E6" s="24">
        <v>3208854</v>
      </c>
      <c r="F6" s="6">
        <v>2719365</v>
      </c>
      <c r="G6" s="25">
        <v>2719365</v>
      </c>
      <c r="H6" s="26">
        <v>2692112</v>
      </c>
      <c r="I6" s="24">
        <v>2753127</v>
      </c>
      <c r="J6" s="6">
        <v>2879772</v>
      </c>
      <c r="K6" s="25">
        <v>3012240</v>
      </c>
    </row>
    <row r="7" spans="1:11" ht="13.5">
      <c r="A7" s="22" t="s">
        <v>20</v>
      </c>
      <c r="B7" s="6">
        <v>10801527</v>
      </c>
      <c r="C7" s="6">
        <v>13233979</v>
      </c>
      <c r="D7" s="23">
        <v>14016480</v>
      </c>
      <c r="E7" s="24">
        <v>8056400</v>
      </c>
      <c r="F7" s="6">
        <v>13117165</v>
      </c>
      <c r="G7" s="25">
        <v>13117165</v>
      </c>
      <c r="H7" s="26">
        <v>12868509</v>
      </c>
      <c r="I7" s="24">
        <v>11054951</v>
      </c>
      <c r="J7" s="6">
        <v>11563476</v>
      </c>
      <c r="K7" s="25">
        <v>12095400</v>
      </c>
    </row>
    <row r="8" spans="1:11" ht="13.5">
      <c r="A8" s="22" t="s">
        <v>21</v>
      </c>
      <c r="B8" s="6">
        <v>158437960</v>
      </c>
      <c r="C8" s="6">
        <v>167041579</v>
      </c>
      <c r="D8" s="23">
        <v>174949547</v>
      </c>
      <c r="E8" s="24">
        <v>195183000</v>
      </c>
      <c r="F8" s="6">
        <v>197096415</v>
      </c>
      <c r="G8" s="25">
        <v>197096415</v>
      </c>
      <c r="H8" s="26">
        <v>195185398</v>
      </c>
      <c r="I8" s="24">
        <v>209938000</v>
      </c>
      <c r="J8" s="6">
        <v>220107000</v>
      </c>
      <c r="K8" s="25">
        <v>232204000</v>
      </c>
    </row>
    <row r="9" spans="1:11" ht="13.5">
      <c r="A9" s="22" t="s">
        <v>22</v>
      </c>
      <c r="B9" s="6">
        <v>5823097</v>
      </c>
      <c r="C9" s="6">
        <v>4450887</v>
      </c>
      <c r="D9" s="23">
        <v>5617751</v>
      </c>
      <c r="E9" s="24">
        <v>3985093</v>
      </c>
      <c r="F9" s="6">
        <v>4676036</v>
      </c>
      <c r="G9" s="25">
        <v>4676036</v>
      </c>
      <c r="H9" s="26">
        <v>4433416</v>
      </c>
      <c r="I9" s="24">
        <v>4645912</v>
      </c>
      <c r="J9" s="6">
        <v>4859620</v>
      </c>
      <c r="K9" s="25">
        <v>5083186</v>
      </c>
    </row>
    <row r="10" spans="1:11" ht="25.5">
      <c r="A10" s="27" t="s">
        <v>129</v>
      </c>
      <c r="B10" s="28">
        <f>SUM(B5:B9)</f>
        <v>183853822</v>
      </c>
      <c r="C10" s="29">
        <f aca="true" t="shared" si="0" ref="C10:K10">SUM(C5:C9)</f>
        <v>196141294</v>
      </c>
      <c r="D10" s="30">
        <f t="shared" si="0"/>
        <v>204696443</v>
      </c>
      <c r="E10" s="28">
        <f t="shared" si="0"/>
        <v>220410948</v>
      </c>
      <c r="F10" s="29">
        <f t="shared" si="0"/>
        <v>227242188</v>
      </c>
      <c r="G10" s="31">
        <f t="shared" si="0"/>
        <v>227242188</v>
      </c>
      <c r="H10" s="32">
        <f t="shared" si="0"/>
        <v>224999868</v>
      </c>
      <c r="I10" s="28">
        <f t="shared" si="0"/>
        <v>237628757</v>
      </c>
      <c r="J10" s="29">
        <f t="shared" si="0"/>
        <v>249071509</v>
      </c>
      <c r="K10" s="31">
        <f t="shared" si="0"/>
        <v>262500922</v>
      </c>
    </row>
    <row r="11" spans="1:11" ht="13.5">
      <c r="A11" s="22" t="s">
        <v>23</v>
      </c>
      <c r="B11" s="6">
        <v>63677841</v>
      </c>
      <c r="C11" s="6">
        <v>80536325</v>
      </c>
      <c r="D11" s="23">
        <v>90975243</v>
      </c>
      <c r="E11" s="24">
        <v>108979347</v>
      </c>
      <c r="F11" s="6">
        <v>103713927</v>
      </c>
      <c r="G11" s="25">
        <v>103713927</v>
      </c>
      <c r="H11" s="26">
        <v>99770607</v>
      </c>
      <c r="I11" s="24">
        <v>108834364</v>
      </c>
      <c r="J11" s="6">
        <v>115636536</v>
      </c>
      <c r="K11" s="25">
        <v>122863824</v>
      </c>
    </row>
    <row r="12" spans="1:11" ht="13.5">
      <c r="A12" s="22" t="s">
        <v>24</v>
      </c>
      <c r="B12" s="6">
        <v>14757522</v>
      </c>
      <c r="C12" s="6">
        <v>14527607</v>
      </c>
      <c r="D12" s="23">
        <v>13997428</v>
      </c>
      <c r="E12" s="24">
        <v>16570167</v>
      </c>
      <c r="F12" s="6">
        <v>16963922</v>
      </c>
      <c r="G12" s="25">
        <v>16963922</v>
      </c>
      <c r="H12" s="26">
        <v>15964270</v>
      </c>
      <c r="I12" s="24">
        <v>18316183</v>
      </c>
      <c r="J12" s="6">
        <v>19415124</v>
      </c>
      <c r="K12" s="25">
        <v>20580024</v>
      </c>
    </row>
    <row r="13" spans="1:11" ht="13.5">
      <c r="A13" s="22" t="s">
        <v>130</v>
      </c>
      <c r="B13" s="6">
        <v>45086713</v>
      </c>
      <c r="C13" s="6">
        <v>46720498</v>
      </c>
      <c r="D13" s="23">
        <v>46667959</v>
      </c>
      <c r="E13" s="24">
        <v>54068329</v>
      </c>
      <c r="F13" s="6">
        <v>53735106</v>
      </c>
      <c r="G13" s="25">
        <v>53735106</v>
      </c>
      <c r="H13" s="26">
        <v>48027042</v>
      </c>
      <c r="I13" s="24">
        <v>56692976</v>
      </c>
      <c r="J13" s="6">
        <v>59300856</v>
      </c>
      <c r="K13" s="25">
        <v>62028684</v>
      </c>
    </row>
    <row r="14" spans="1:11" ht="13.5">
      <c r="A14" s="22" t="s">
        <v>25</v>
      </c>
      <c r="B14" s="6">
        <v>375545</v>
      </c>
      <c r="C14" s="6">
        <v>1114821</v>
      </c>
      <c r="D14" s="23">
        <v>1699458</v>
      </c>
      <c r="E14" s="24">
        <v>0</v>
      </c>
      <c r="F14" s="6">
        <v>0</v>
      </c>
      <c r="G14" s="25">
        <v>0</v>
      </c>
      <c r="H14" s="26">
        <v>0</v>
      </c>
      <c r="I14" s="24">
        <v>0</v>
      </c>
      <c r="J14" s="6">
        <v>0</v>
      </c>
      <c r="K14" s="25">
        <v>0</v>
      </c>
    </row>
    <row r="15" spans="1:11" ht="13.5">
      <c r="A15" s="22" t="s">
        <v>26</v>
      </c>
      <c r="B15" s="6">
        <v>0</v>
      </c>
      <c r="C15" s="6">
        <v>1886777</v>
      </c>
      <c r="D15" s="23">
        <v>1684150</v>
      </c>
      <c r="E15" s="24">
        <v>2820000</v>
      </c>
      <c r="F15" s="6">
        <v>2551000</v>
      </c>
      <c r="G15" s="25">
        <v>2551000</v>
      </c>
      <c r="H15" s="26">
        <v>1493735</v>
      </c>
      <c r="I15" s="24">
        <v>6550000</v>
      </c>
      <c r="J15" s="6">
        <v>6851316</v>
      </c>
      <c r="K15" s="25">
        <v>7156812</v>
      </c>
    </row>
    <row r="16" spans="1:11" ht="13.5">
      <c r="A16" s="22" t="s">
        <v>21</v>
      </c>
      <c r="B16" s="6">
        <v>180000</v>
      </c>
      <c r="C16" s="6">
        <v>411475</v>
      </c>
      <c r="D16" s="23">
        <v>4584943</v>
      </c>
      <c r="E16" s="24">
        <v>12500000</v>
      </c>
      <c r="F16" s="6">
        <v>303000</v>
      </c>
      <c r="G16" s="25">
        <v>303000</v>
      </c>
      <c r="H16" s="26">
        <v>154140</v>
      </c>
      <c r="I16" s="24">
        <v>150000</v>
      </c>
      <c r="J16" s="6">
        <v>156900</v>
      </c>
      <c r="K16" s="25">
        <v>164112</v>
      </c>
    </row>
    <row r="17" spans="1:11" ht="13.5">
      <c r="A17" s="22" t="s">
        <v>27</v>
      </c>
      <c r="B17" s="6">
        <v>66228266</v>
      </c>
      <c r="C17" s="6">
        <v>71899731</v>
      </c>
      <c r="D17" s="23">
        <v>81474701</v>
      </c>
      <c r="E17" s="24">
        <v>104359100</v>
      </c>
      <c r="F17" s="6">
        <v>93509844</v>
      </c>
      <c r="G17" s="25">
        <v>93509844</v>
      </c>
      <c r="H17" s="26">
        <v>65998612</v>
      </c>
      <c r="I17" s="24">
        <v>122827000</v>
      </c>
      <c r="J17" s="6">
        <v>128890968</v>
      </c>
      <c r="K17" s="25">
        <v>134168532</v>
      </c>
    </row>
    <row r="18" spans="1:11" ht="13.5">
      <c r="A18" s="33" t="s">
        <v>28</v>
      </c>
      <c r="B18" s="34">
        <f>SUM(B11:B17)</f>
        <v>190305887</v>
      </c>
      <c r="C18" s="35">
        <f aca="true" t="shared" si="1" ref="C18:K18">SUM(C11:C17)</f>
        <v>217097234</v>
      </c>
      <c r="D18" s="36">
        <f t="shared" si="1"/>
        <v>241083882</v>
      </c>
      <c r="E18" s="34">
        <f t="shared" si="1"/>
        <v>299296943</v>
      </c>
      <c r="F18" s="35">
        <f t="shared" si="1"/>
        <v>270776799</v>
      </c>
      <c r="G18" s="37">
        <f t="shared" si="1"/>
        <v>270776799</v>
      </c>
      <c r="H18" s="38">
        <f t="shared" si="1"/>
        <v>231408406</v>
      </c>
      <c r="I18" s="34">
        <f t="shared" si="1"/>
        <v>313370523</v>
      </c>
      <c r="J18" s="35">
        <f t="shared" si="1"/>
        <v>330251700</v>
      </c>
      <c r="K18" s="37">
        <f t="shared" si="1"/>
        <v>346961988</v>
      </c>
    </row>
    <row r="19" spans="1:11" ht="13.5">
      <c r="A19" s="33" t="s">
        <v>29</v>
      </c>
      <c r="B19" s="39">
        <f>+B10-B18</f>
        <v>-6452065</v>
      </c>
      <c r="C19" s="40">
        <f aca="true" t="shared" si="2" ref="C19:K19">+C10-C18</f>
        <v>-20955940</v>
      </c>
      <c r="D19" s="41">
        <f t="shared" si="2"/>
        <v>-36387439</v>
      </c>
      <c r="E19" s="39">
        <f t="shared" si="2"/>
        <v>-78885995</v>
      </c>
      <c r="F19" s="40">
        <f t="shared" si="2"/>
        <v>-43534611</v>
      </c>
      <c r="G19" s="42">
        <f t="shared" si="2"/>
        <v>-43534611</v>
      </c>
      <c r="H19" s="43">
        <f t="shared" si="2"/>
        <v>-6408538</v>
      </c>
      <c r="I19" s="39">
        <f t="shared" si="2"/>
        <v>-75741766</v>
      </c>
      <c r="J19" s="40">
        <f t="shared" si="2"/>
        <v>-81180191</v>
      </c>
      <c r="K19" s="42">
        <f t="shared" si="2"/>
        <v>-84461066</v>
      </c>
    </row>
    <row r="20" spans="1:11" ht="25.5">
      <c r="A20" s="44" t="s">
        <v>30</v>
      </c>
      <c r="B20" s="45">
        <v>40600945</v>
      </c>
      <c r="C20" s="46">
        <v>44307097</v>
      </c>
      <c r="D20" s="47">
        <v>52702422</v>
      </c>
      <c r="E20" s="45">
        <v>63616000</v>
      </c>
      <c r="F20" s="46">
        <v>73206010</v>
      </c>
      <c r="G20" s="48">
        <v>73206010</v>
      </c>
      <c r="H20" s="49">
        <v>38034680</v>
      </c>
      <c r="I20" s="45">
        <v>43097000</v>
      </c>
      <c r="J20" s="46">
        <v>54668000</v>
      </c>
      <c r="K20" s="48">
        <v>57281000</v>
      </c>
    </row>
    <row r="21" spans="1:11" ht="63.75">
      <c r="A21" s="50" t="s">
        <v>131</v>
      </c>
      <c r="B21" s="51">
        <v>0</v>
      </c>
      <c r="C21" s="52">
        <v>0</v>
      </c>
      <c r="D21" s="53">
        <v>0</v>
      </c>
      <c r="E21" s="51">
        <v>0</v>
      </c>
      <c r="F21" s="52">
        <v>0</v>
      </c>
      <c r="G21" s="54">
        <v>0</v>
      </c>
      <c r="H21" s="55">
        <v>0</v>
      </c>
      <c r="I21" s="51">
        <v>0</v>
      </c>
      <c r="J21" s="52">
        <v>0</v>
      </c>
      <c r="K21" s="54">
        <v>0</v>
      </c>
    </row>
    <row r="22" spans="1:11" ht="25.5">
      <c r="A22" s="56" t="s">
        <v>132</v>
      </c>
      <c r="B22" s="57">
        <f>SUM(B19:B21)</f>
        <v>34148880</v>
      </c>
      <c r="C22" s="58">
        <f aca="true" t="shared" si="3" ref="C22:K22">SUM(C19:C21)</f>
        <v>23351157</v>
      </c>
      <c r="D22" s="59">
        <f t="shared" si="3"/>
        <v>16314983</v>
      </c>
      <c r="E22" s="57">
        <f t="shared" si="3"/>
        <v>-15269995</v>
      </c>
      <c r="F22" s="58">
        <f t="shared" si="3"/>
        <v>29671399</v>
      </c>
      <c r="G22" s="60">
        <f t="shared" si="3"/>
        <v>29671399</v>
      </c>
      <c r="H22" s="61">
        <f t="shared" si="3"/>
        <v>31626142</v>
      </c>
      <c r="I22" s="57">
        <f t="shared" si="3"/>
        <v>-32644766</v>
      </c>
      <c r="J22" s="58">
        <f t="shared" si="3"/>
        <v>-26512191</v>
      </c>
      <c r="K22" s="60">
        <f t="shared" si="3"/>
        <v>-27180066</v>
      </c>
    </row>
    <row r="23" spans="1:11" ht="13.5">
      <c r="A23" s="50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62" t="s">
        <v>32</v>
      </c>
      <c r="B24" s="39">
        <f>SUM(B22:B23)</f>
        <v>34148880</v>
      </c>
      <c r="C24" s="40">
        <f aca="true" t="shared" si="4" ref="C24:K24">SUM(C22:C23)</f>
        <v>23351157</v>
      </c>
      <c r="D24" s="41">
        <f t="shared" si="4"/>
        <v>16314983</v>
      </c>
      <c r="E24" s="39">
        <f t="shared" si="4"/>
        <v>-15269995</v>
      </c>
      <c r="F24" s="40">
        <f t="shared" si="4"/>
        <v>29671399</v>
      </c>
      <c r="G24" s="42">
        <f t="shared" si="4"/>
        <v>29671399</v>
      </c>
      <c r="H24" s="43">
        <f t="shared" si="4"/>
        <v>31626142</v>
      </c>
      <c r="I24" s="39">
        <f t="shared" si="4"/>
        <v>-32644766</v>
      </c>
      <c r="J24" s="40">
        <f t="shared" si="4"/>
        <v>-26512191</v>
      </c>
      <c r="K24" s="42">
        <f t="shared" si="4"/>
        <v>-27180066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64" t="s">
        <v>133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3.5">
      <c r="A27" s="33" t="s">
        <v>33</v>
      </c>
      <c r="B27" s="7">
        <v>43741901</v>
      </c>
      <c r="C27" s="7">
        <v>21242131</v>
      </c>
      <c r="D27" s="69">
        <v>48442812</v>
      </c>
      <c r="E27" s="70">
        <v>108166000</v>
      </c>
      <c r="F27" s="7">
        <v>109422903</v>
      </c>
      <c r="G27" s="71">
        <v>109422903</v>
      </c>
      <c r="H27" s="72">
        <v>53023591</v>
      </c>
      <c r="I27" s="70">
        <v>95592000</v>
      </c>
      <c r="J27" s="7">
        <v>46668000</v>
      </c>
      <c r="K27" s="71">
        <v>49281000</v>
      </c>
    </row>
    <row r="28" spans="1:11" ht="13.5">
      <c r="A28" s="73" t="s">
        <v>34</v>
      </c>
      <c r="B28" s="6">
        <v>38099184</v>
      </c>
      <c r="C28" s="6">
        <v>17736414</v>
      </c>
      <c r="D28" s="23">
        <v>28109733</v>
      </c>
      <c r="E28" s="24">
        <v>63616000</v>
      </c>
      <c r="F28" s="6">
        <v>73206009</v>
      </c>
      <c r="G28" s="25">
        <v>73206009</v>
      </c>
      <c r="H28" s="26">
        <v>0</v>
      </c>
      <c r="I28" s="24">
        <v>43097000</v>
      </c>
      <c r="J28" s="6">
        <v>46668000</v>
      </c>
      <c r="K28" s="25">
        <v>49281000</v>
      </c>
    </row>
    <row r="29" spans="1:11" ht="13.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3.5">
      <c r="A30" s="22" t="s">
        <v>35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36</v>
      </c>
      <c r="B31" s="6">
        <v>5642717</v>
      </c>
      <c r="C31" s="6">
        <v>0</v>
      </c>
      <c r="D31" s="23">
        <v>19755872</v>
      </c>
      <c r="E31" s="24">
        <v>44550000</v>
      </c>
      <c r="F31" s="6">
        <v>36216894</v>
      </c>
      <c r="G31" s="25">
        <v>36216894</v>
      </c>
      <c r="H31" s="26">
        <v>0</v>
      </c>
      <c r="I31" s="24">
        <v>52495000</v>
      </c>
      <c r="J31" s="6">
        <v>0</v>
      </c>
      <c r="K31" s="25">
        <v>0</v>
      </c>
    </row>
    <row r="32" spans="1:11" ht="13.5">
      <c r="A32" s="33" t="s">
        <v>37</v>
      </c>
      <c r="B32" s="7">
        <f>SUM(B28:B31)</f>
        <v>43741901</v>
      </c>
      <c r="C32" s="7">
        <f aca="true" t="shared" si="5" ref="C32:K32">SUM(C28:C31)</f>
        <v>17736414</v>
      </c>
      <c r="D32" s="69">
        <f t="shared" si="5"/>
        <v>47865605</v>
      </c>
      <c r="E32" s="70">
        <f t="shared" si="5"/>
        <v>108166000</v>
      </c>
      <c r="F32" s="7">
        <f t="shared" si="5"/>
        <v>109422903</v>
      </c>
      <c r="G32" s="71">
        <f t="shared" si="5"/>
        <v>109422903</v>
      </c>
      <c r="H32" s="72">
        <f t="shared" si="5"/>
        <v>0</v>
      </c>
      <c r="I32" s="70">
        <f t="shared" si="5"/>
        <v>95592000</v>
      </c>
      <c r="J32" s="7">
        <f t="shared" si="5"/>
        <v>46668000</v>
      </c>
      <c r="K32" s="71">
        <f t="shared" si="5"/>
        <v>49281000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3.5">
      <c r="A34" s="64" t="s">
        <v>38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3.5">
      <c r="A35" s="22" t="s">
        <v>39</v>
      </c>
      <c r="B35" s="6">
        <v>180217580</v>
      </c>
      <c r="C35" s="6">
        <v>203799912</v>
      </c>
      <c r="D35" s="23">
        <v>180171612</v>
      </c>
      <c r="E35" s="24">
        <v>-123435995</v>
      </c>
      <c r="F35" s="6">
        <v>-79751504</v>
      </c>
      <c r="G35" s="25">
        <v>-79751504</v>
      </c>
      <c r="H35" s="26">
        <v>242915562</v>
      </c>
      <c r="I35" s="24">
        <v>-128236766</v>
      </c>
      <c r="J35" s="6">
        <v>-73180191</v>
      </c>
      <c r="K35" s="25">
        <v>-76461066</v>
      </c>
    </row>
    <row r="36" spans="1:11" ht="13.5">
      <c r="A36" s="22" t="s">
        <v>40</v>
      </c>
      <c r="B36" s="6">
        <v>449986588</v>
      </c>
      <c r="C36" s="6">
        <v>445008877</v>
      </c>
      <c r="D36" s="23">
        <v>467240225</v>
      </c>
      <c r="E36" s="24">
        <v>108166000</v>
      </c>
      <c r="F36" s="6">
        <v>109422903</v>
      </c>
      <c r="G36" s="25">
        <v>109422903</v>
      </c>
      <c r="H36" s="26">
        <v>472712813</v>
      </c>
      <c r="I36" s="24">
        <v>95592000</v>
      </c>
      <c r="J36" s="6">
        <v>46668000</v>
      </c>
      <c r="K36" s="25">
        <v>49281000</v>
      </c>
    </row>
    <row r="37" spans="1:11" ht="13.5">
      <c r="A37" s="22" t="s">
        <v>41</v>
      </c>
      <c r="B37" s="6">
        <v>56051304</v>
      </c>
      <c r="C37" s="6">
        <v>45823340</v>
      </c>
      <c r="D37" s="23">
        <v>27721274</v>
      </c>
      <c r="E37" s="24">
        <v>0</v>
      </c>
      <c r="F37" s="6">
        <v>0</v>
      </c>
      <c r="G37" s="25">
        <v>0</v>
      </c>
      <c r="H37" s="26">
        <v>63212108</v>
      </c>
      <c r="I37" s="24">
        <v>0</v>
      </c>
      <c r="J37" s="6">
        <v>0</v>
      </c>
      <c r="K37" s="25">
        <v>0</v>
      </c>
    </row>
    <row r="38" spans="1:11" ht="13.5">
      <c r="A38" s="22" t="s">
        <v>42</v>
      </c>
      <c r="B38" s="6">
        <v>4120168</v>
      </c>
      <c r="C38" s="6">
        <v>7697965</v>
      </c>
      <c r="D38" s="23">
        <v>6292771</v>
      </c>
      <c r="E38" s="24">
        <v>0</v>
      </c>
      <c r="F38" s="6">
        <v>0</v>
      </c>
      <c r="G38" s="25">
        <v>0</v>
      </c>
      <c r="H38" s="26">
        <v>6296284</v>
      </c>
      <c r="I38" s="24">
        <v>0</v>
      </c>
      <c r="J38" s="6">
        <v>0</v>
      </c>
      <c r="K38" s="25">
        <v>0</v>
      </c>
    </row>
    <row r="39" spans="1:11" ht="13.5">
      <c r="A39" s="22" t="s">
        <v>43</v>
      </c>
      <c r="B39" s="6">
        <v>570032696</v>
      </c>
      <c r="C39" s="6">
        <v>571936338</v>
      </c>
      <c r="D39" s="23">
        <v>597082827</v>
      </c>
      <c r="E39" s="24">
        <v>0</v>
      </c>
      <c r="F39" s="6">
        <v>29671399</v>
      </c>
      <c r="G39" s="25">
        <v>29671399</v>
      </c>
      <c r="H39" s="26">
        <v>614493768</v>
      </c>
      <c r="I39" s="24">
        <v>0</v>
      </c>
      <c r="J39" s="6">
        <v>0</v>
      </c>
      <c r="K39" s="25">
        <v>0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64" t="s">
        <v>44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3.5">
      <c r="A42" s="22" t="s">
        <v>45</v>
      </c>
      <c r="B42" s="6">
        <v>103147626</v>
      </c>
      <c r="C42" s="6">
        <v>142122</v>
      </c>
      <c r="D42" s="23">
        <v>151527835</v>
      </c>
      <c r="E42" s="24">
        <v>0</v>
      </c>
      <c r="F42" s="6">
        <v>273148355</v>
      </c>
      <c r="G42" s="25">
        <v>273148355</v>
      </c>
      <c r="H42" s="26">
        <v>198215782</v>
      </c>
      <c r="I42" s="24">
        <v>255730600</v>
      </c>
      <c r="J42" s="6">
        <v>277594596</v>
      </c>
      <c r="K42" s="25">
        <v>292434310</v>
      </c>
    </row>
    <row r="43" spans="1:11" ht="13.5">
      <c r="A43" s="22" t="s">
        <v>46</v>
      </c>
      <c r="B43" s="6">
        <v>-43741901</v>
      </c>
      <c r="C43" s="6">
        <v>-64408843</v>
      </c>
      <c r="D43" s="23">
        <v>-78628165</v>
      </c>
      <c r="E43" s="24">
        <v>-108166000</v>
      </c>
      <c r="F43" s="6">
        <v>-109419903</v>
      </c>
      <c r="G43" s="25">
        <v>-109419903</v>
      </c>
      <c r="H43" s="26">
        <v>-57832686</v>
      </c>
      <c r="I43" s="24">
        <v>-95592000</v>
      </c>
      <c r="J43" s="6">
        <v>-46668000</v>
      </c>
      <c r="K43" s="25">
        <v>-49281000</v>
      </c>
    </row>
    <row r="44" spans="1:11" ht="13.5">
      <c r="A44" s="22" t="s">
        <v>47</v>
      </c>
      <c r="B44" s="6">
        <v>4346963</v>
      </c>
      <c r="C44" s="6">
        <v>0</v>
      </c>
      <c r="D44" s="23">
        <v>22830</v>
      </c>
      <c r="E44" s="24">
        <v>-22830</v>
      </c>
      <c r="F44" s="6">
        <v>-22830</v>
      </c>
      <c r="G44" s="25">
        <v>-22830</v>
      </c>
      <c r="H44" s="26">
        <v>-24330</v>
      </c>
      <c r="I44" s="24">
        <v>0</v>
      </c>
      <c r="J44" s="6">
        <v>0</v>
      </c>
      <c r="K44" s="25">
        <v>0</v>
      </c>
    </row>
    <row r="45" spans="1:11" ht="13.5">
      <c r="A45" s="33" t="s">
        <v>48</v>
      </c>
      <c r="B45" s="7">
        <v>175497852</v>
      </c>
      <c r="C45" s="7">
        <v>111229510</v>
      </c>
      <c r="D45" s="69">
        <v>279305892</v>
      </c>
      <c r="E45" s="70">
        <v>-108188830</v>
      </c>
      <c r="F45" s="7">
        <v>163705622</v>
      </c>
      <c r="G45" s="71">
        <v>163705622</v>
      </c>
      <c r="H45" s="72">
        <v>499821182</v>
      </c>
      <c r="I45" s="70">
        <v>160138600</v>
      </c>
      <c r="J45" s="7">
        <v>230926596</v>
      </c>
      <c r="K45" s="71">
        <v>243153310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64" t="s">
        <v>49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3.5">
      <c r="A48" s="22" t="s">
        <v>50</v>
      </c>
      <c r="B48" s="6">
        <v>175497852</v>
      </c>
      <c r="C48" s="6">
        <v>206383389</v>
      </c>
      <c r="D48" s="23">
        <v>182834438</v>
      </c>
      <c r="E48" s="24">
        <v>-120618410</v>
      </c>
      <c r="F48" s="6">
        <v>-77459514</v>
      </c>
      <c r="G48" s="25">
        <v>-77459514</v>
      </c>
      <c r="H48" s="26">
        <v>247394984</v>
      </c>
      <c r="I48" s="24">
        <v>-125567010</v>
      </c>
      <c r="J48" s="6">
        <v>-70387623</v>
      </c>
      <c r="K48" s="25">
        <v>-73540043</v>
      </c>
    </row>
    <row r="49" spans="1:11" ht="13.5">
      <c r="A49" s="22" t="s">
        <v>51</v>
      </c>
      <c r="B49" s="6">
        <f>+B75</f>
        <v>50216403.21776563</v>
      </c>
      <c r="C49" s="6">
        <f aca="true" t="shared" si="6" ref="C49:K49">+C75</f>
        <v>40559839.93162599</v>
      </c>
      <c r="D49" s="23">
        <f t="shared" si="6"/>
        <v>23093489.31494143</v>
      </c>
      <c r="E49" s="24">
        <f t="shared" si="6"/>
        <v>0</v>
      </c>
      <c r="F49" s="6">
        <f t="shared" si="6"/>
        <v>394134.08873589884</v>
      </c>
      <c r="G49" s="25">
        <f t="shared" si="6"/>
        <v>394134.08873589884</v>
      </c>
      <c r="H49" s="26">
        <f t="shared" si="6"/>
        <v>58579786.25781497</v>
      </c>
      <c r="I49" s="24">
        <f t="shared" si="6"/>
        <v>446142.54785872356</v>
      </c>
      <c r="J49" s="6">
        <f t="shared" si="6"/>
        <v>466665.9729934106</v>
      </c>
      <c r="K49" s="25">
        <f t="shared" si="6"/>
        <v>488133.2567805743</v>
      </c>
    </row>
    <row r="50" spans="1:11" ht="13.5">
      <c r="A50" s="33" t="s">
        <v>52</v>
      </c>
      <c r="B50" s="7">
        <f>+B48-B49</f>
        <v>125281448.78223437</v>
      </c>
      <c r="C50" s="7">
        <f aca="true" t="shared" si="7" ref="C50:K50">+C48-C49</f>
        <v>165823549.068374</v>
      </c>
      <c r="D50" s="69">
        <f t="shared" si="7"/>
        <v>159740948.68505856</v>
      </c>
      <c r="E50" s="70">
        <f t="shared" si="7"/>
        <v>-120618410</v>
      </c>
      <c r="F50" s="7">
        <f t="shared" si="7"/>
        <v>-77853648.0887359</v>
      </c>
      <c r="G50" s="71">
        <f t="shared" si="7"/>
        <v>-77853648.0887359</v>
      </c>
      <c r="H50" s="72">
        <f t="shared" si="7"/>
        <v>188815197.74218503</v>
      </c>
      <c r="I50" s="70">
        <f t="shared" si="7"/>
        <v>-126013152.54785873</v>
      </c>
      <c r="J50" s="7">
        <f t="shared" si="7"/>
        <v>-70854288.9729934</v>
      </c>
      <c r="K50" s="71">
        <f t="shared" si="7"/>
        <v>-74028176.25678058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3.5">
      <c r="A52" s="64" t="s">
        <v>53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54</v>
      </c>
      <c r="B53" s="6">
        <v>417600872</v>
      </c>
      <c r="C53" s="6">
        <v>403034982</v>
      </c>
      <c r="D53" s="23">
        <v>402847847</v>
      </c>
      <c r="E53" s="24">
        <v>30900000</v>
      </c>
      <c r="F53" s="6">
        <v>21612834</v>
      </c>
      <c r="G53" s="25">
        <v>21612834</v>
      </c>
      <c r="H53" s="26">
        <v>360912387</v>
      </c>
      <c r="I53" s="24">
        <v>13745000</v>
      </c>
      <c r="J53" s="6">
        <v>0</v>
      </c>
      <c r="K53" s="25">
        <v>0</v>
      </c>
    </row>
    <row r="54" spans="1:11" ht="13.5">
      <c r="A54" s="22" t="s">
        <v>55</v>
      </c>
      <c r="B54" s="6">
        <v>45086713</v>
      </c>
      <c r="C54" s="6">
        <v>0</v>
      </c>
      <c r="D54" s="23">
        <v>46667959</v>
      </c>
      <c r="E54" s="24">
        <v>54068329</v>
      </c>
      <c r="F54" s="6">
        <v>53735106</v>
      </c>
      <c r="G54" s="25">
        <v>53735106</v>
      </c>
      <c r="H54" s="26">
        <v>48027042</v>
      </c>
      <c r="I54" s="24">
        <v>56692976</v>
      </c>
      <c r="J54" s="6">
        <v>59300856</v>
      </c>
      <c r="K54" s="25">
        <v>62028684</v>
      </c>
    </row>
    <row r="55" spans="1:11" ht="13.5">
      <c r="A55" s="22" t="s">
        <v>56</v>
      </c>
      <c r="B55" s="6">
        <v>0</v>
      </c>
      <c r="C55" s="6">
        <v>320786</v>
      </c>
      <c r="D55" s="23">
        <v>-304578</v>
      </c>
      <c r="E55" s="24">
        <v>4070000</v>
      </c>
      <c r="F55" s="6">
        <v>6450000</v>
      </c>
      <c r="G55" s="25">
        <v>6450000</v>
      </c>
      <c r="H55" s="26">
        <v>4098619</v>
      </c>
      <c r="I55" s="24">
        <v>12665000</v>
      </c>
      <c r="J55" s="6">
        <v>0</v>
      </c>
      <c r="K55" s="25">
        <v>0</v>
      </c>
    </row>
    <row r="56" spans="1:11" ht="13.5">
      <c r="A56" s="22" t="s">
        <v>57</v>
      </c>
      <c r="B56" s="6">
        <v>11871140</v>
      </c>
      <c r="C56" s="6">
        <v>11402607</v>
      </c>
      <c r="D56" s="23">
        <v>11490472</v>
      </c>
      <c r="E56" s="24">
        <v>17990000</v>
      </c>
      <c r="F56" s="6">
        <v>14471700</v>
      </c>
      <c r="G56" s="25">
        <v>14471700</v>
      </c>
      <c r="H56" s="26">
        <v>9405255</v>
      </c>
      <c r="I56" s="24">
        <v>19760000</v>
      </c>
      <c r="J56" s="6">
        <v>20668932</v>
      </c>
      <c r="K56" s="25">
        <v>21619764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3.5">
      <c r="A58" s="64" t="s">
        <v>58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3.5">
      <c r="A59" s="90" t="s">
        <v>59</v>
      </c>
      <c r="B59" s="6">
        <v>0</v>
      </c>
      <c r="C59" s="6">
        <v>0</v>
      </c>
      <c r="D59" s="23">
        <v>0</v>
      </c>
      <c r="E59" s="24">
        <v>0</v>
      </c>
      <c r="F59" s="6">
        <v>0</v>
      </c>
      <c r="G59" s="25">
        <v>0</v>
      </c>
      <c r="H59" s="26">
        <v>0</v>
      </c>
      <c r="I59" s="24">
        <v>0</v>
      </c>
      <c r="J59" s="6">
        <v>0</v>
      </c>
      <c r="K59" s="25">
        <v>0</v>
      </c>
    </row>
    <row r="60" spans="1:11" ht="13.5">
      <c r="A60" s="90" t="s">
        <v>60</v>
      </c>
      <c r="B60" s="6">
        <v>0</v>
      </c>
      <c r="C60" s="6">
        <v>0</v>
      </c>
      <c r="D60" s="23">
        <v>3283507</v>
      </c>
      <c r="E60" s="24">
        <v>0</v>
      </c>
      <c r="F60" s="6">
        <v>0</v>
      </c>
      <c r="G60" s="25">
        <v>0</v>
      </c>
      <c r="H60" s="26">
        <v>0</v>
      </c>
      <c r="I60" s="24">
        <v>2669756</v>
      </c>
      <c r="J60" s="6">
        <v>2792565</v>
      </c>
      <c r="K60" s="25">
        <v>2921023</v>
      </c>
    </row>
    <row r="61" spans="1:11" ht="13.5">
      <c r="A61" s="91" t="s">
        <v>61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3.5">
      <c r="A62" s="96" t="s">
        <v>62</v>
      </c>
      <c r="B62" s="97">
        <v>0</v>
      </c>
      <c r="C62" s="98">
        <v>0</v>
      </c>
      <c r="D62" s="99">
        <v>0</v>
      </c>
      <c r="E62" s="97">
        <v>0</v>
      </c>
      <c r="F62" s="98">
        <v>0</v>
      </c>
      <c r="G62" s="99">
        <v>0</v>
      </c>
      <c r="H62" s="100">
        <v>0</v>
      </c>
      <c r="I62" s="97">
        <v>0</v>
      </c>
      <c r="J62" s="98">
        <v>0</v>
      </c>
      <c r="K62" s="99">
        <v>0</v>
      </c>
    </row>
    <row r="63" spans="1:11" ht="13.5">
      <c r="A63" s="96" t="s">
        <v>63</v>
      </c>
      <c r="B63" s="97">
        <v>0</v>
      </c>
      <c r="C63" s="98">
        <v>0</v>
      </c>
      <c r="D63" s="99">
        <v>0</v>
      </c>
      <c r="E63" s="97">
        <v>0</v>
      </c>
      <c r="F63" s="98">
        <v>0</v>
      </c>
      <c r="G63" s="99">
        <v>0</v>
      </c>
      <c r="H63" s="100">
        <v>0</v>
      </c>
      <c r="I63" s="97">
        <v>0</v>
      </c>
      <c r="J63" s="98">
        <v>0</v>
      </c>
      <c r="K63" s="99">
        <v>0</v>
      </c>
    </row>
    <row r="64" spans="1:11" ht="13.5">
      <c r="A64" s="96" t="s">
        <v>64</v>
      </c>
      <c r="B64" s="97">
        <v>0</v>
      </c>
      <c r="C64" s="98">
        <v>0</v>
      </c>
      <c r="D64" s="99">
        <v>0</v>
      </c>
      <c r="E64" s="97">
        <v>0</v>
      </c>
      <c r="F64" s="98">
        <v>0</v>
      </c>
      <c r="G64" s="99">
        <v>0</v>
      </c>
      <c r="H64" s="100">
        <v>0</v>
      </c>
      <c r="I64" s="97">
        <v>0</v>
      </c>
      <c r="J64" s="98">
        <v>0</v>
      </c>
      <c r="K64" s="99">
        <v>0</v>
      </c>
    </row>
    <row r="65" spans="1:11" ht="13.5">
      <c r="A65" s="96" t="s">
        <v>65</v>
      </c>
      <c r="B65" s="97">
        <v>1970</v>
      </c>
      <c r="C65" s="98">
        <v>1970</v>
      </c>
      <c r="D65" s="99">
        <v>1970</v>
      </c>
      <c r="E65" s="97">
        <v>1970</v>
      </c>
      <c r="F65" s="98">
        <v>1970</v>
      </c>
      <c r="G65" s="99">
        <v>1970</v>
      </c>
      <c r="H65" s="100">
        <v>1970</v>
      </c>
      <c r="I65" s="97">
        <v>1970</v>
      </c>
      <c r="J65" s="98">
        <v>1970</v>
      </c>
      <c r="K65" s="99">
        <v>1970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3.5">
      <c r="A67" s="105"/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3.5">
      <c r="A68" s="107"/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3.5">
      <c r="A69" s="108"/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3.5" hidden="1">
      <c r="A70" s="4" t="s">
        <v>134</v>
      </c>
      <c r="B70" s="5">
        <f>IF(ISERROR(B71/B72),0,(B71/B72))</f>
        <v>1.2362790360449518</v>
      </c>
      <c r="C70" s="5">
        <f aca="true" t="shared" si="8" ref="C70:K70">IF(ISERROR(C71/C72),0,(C71/C72))</f>
        <v>0.0017243937631317963</v>
      </c>
      <c r="D70" s="5">
        <f t="shared" si="8"/>
        <v>0.07438049461039783</v>
      </c>
      <c r="E70" s="5">
        <f t="shared" si="8"/>
        <v>0</v>
      </c>
      <c r="F70" s="5">
        <f t="shared" si="8"/>
        <v>0.1719615219682018</v>
      </c>
      <c r="G70" s="5">
        <f t="shared" si="8"/>
        <v>0.1719615219682018</v>
      </c>
      <c r="H70" s="5">
        <f t="shared" si="8"/>
        <v>0.043538264047230976</v>
      </c>
      <c r="I70" s="5">
        <f t="shared" si="8"/>
        <v>0.1671098586757455</v>
      </c>
      <c r="J70" s="5">
        <f t="shared" si="8"/>
        <v>0.16710997654968854</v>
      </c>
      <c r="K70" s="5">
        <f t="shared" si="8"/>
        <v>0.16711037769321715</v>
      </c>
    </row>
    <row r="71" spans="1:11" ht="12.75" hidden="1">
      <c r="A71" s="2" t="s">
        <v>135</v>
      </c>
      <c r="B71" s="2">
        <f>+B83</f>
        <v>17767492</v>
      </c>
      <c r="C71" s="2">
        <f aca="true" t="shared" si="9" ref="C71:K71">+C83</f>
        <v>26450</v>
      </c>
      <c r="D71" s="2">
        <f t="shared" si="9"/>
        <v>1140500</v>
      </c>
      <c r="E71" s="2">
        <f t="shared" si="9"/>
        <v>0</v>
      </c>
      <c r="F71" s="2">
        <f t="shared" si="9"/>
        <v>2845930</v>
      </c>
      <c r="G71" s="2">
        <f t="shared" si="9"/>
        <v>2845930</v>
      </c>
      <c r="H71" s="2">
        <f t="shared" si="9"/>
        <v>717807</v>
      </c>
      <c r="I71" s="2">
        <f t="shared" si="9"/>
        <v>2695600</v>
      </c>
      <c r="J71" s="2">
        <f t="shared" si="9"/>
        <v>2819596</v>
      </c>
      <c r="K71" s="2">
        <f t="shared" si="9"/>
        <v>2949310</v>
      </c>
    </row>
    <row r="72" spans="1:11" ht="12.75" hidden="1">
      <c r="A72" s="2" t="s">
        <v>136</v>
      </c>
      <c r="B72" s="2">
        <f>+B77</f>
        <v>14371749</v>
      </c>
      <c r="C72" s="2">
        <f aca="true" t="shared" si="10" ref="C72:K72">+C77</f>
        <v>15338724</v>
      </c>
      <c r="D72" s="2">
        <f t="shared" si="10"/>
        <v>15333321</v>
      </c>
      <c r="E72" s="2">
        <f t="shared" si="10"/>
        <v>16807532</v>
      </c>
      <c r="F72" s="2">
        <f t="shared" si="10"/>
        <v>16549807</v>
      </c>
      <c r="G72" s="2">
        <f t="shared" si="10"/>
        <v>16549807</v>
      </c>
      <c r="H72" s="2">
        <f t="shared" si="10"/>
        <v>16486808</v>
      </c>
      <c r="I72" s="2">
        <f t="shared" si="10"/>
        <v>16130706</v>
      </c>
      <c r="J72" s="2">
        <f t="shared" si="10"/>
        <v>16872697</v>
      </c>
      <c r="K72" s="2">
        <f t="shared" si="10"/>
        <v>17648874</v>
      </c>
    </row>
    <row r="73" spans="1:11" ht="12.75" hidden="1">
      <c r="A73" s="2" t="s">
        <v>137</v>
      </c>
      <c r="B73" s="2">
        <f>+B74</f>
        <v>-6086660.666666668</v>
      </c>
      <c r="C73" s="2">
        <f aca="true" t="shared" si="11" ref="C73:K73">+(C78+C80+C81+C82)-(B78+B80+B81+B82)</f>
        <v>-7303205</v>
      </c>
      <c r="D73" s="2">
        <f t="shared" si="11"/>
        <v>-79349</v>
      </c>
      <c r="E73" s="2">
        <f t="shared" si="11"/>
        <v>-154759</v>
      </c>
      <c r="F73" s="2">
        <f>+(F78+F80+F81+F82)-(D78+D80+D81+D82)</f>
        <v>370836</v>
      </c>
      <c r="G73" s="2">
        <f>+(G78+G80+G81+G82)-(D78+D80+D81+D82)</f>
        <v>370836</v>
      </c>
      <c r="H73" s="2">
        <f>+(H78+H80+H81+H82)-(D78+D80+D81+D82)</f>
        <v>-1816596</v>
      </c>
      <c r="I73" s="2">
        <f>+(I78+I80+I81+I82)-(E78+E80+E81+E82)</f>
        <v>147829</v>
      </c>
      <c r="J73" s="2">
        <f t="shared" si="11"/>
        <v>-122812</v>
      </c>
      <c r="K73" s="2">
        <f t="shared" si="11"/>
        <v>-128455</v>
      </c>
    </row>
    <row r="74" spans="1:11" ht="12.75" hidden="1">
      <c r="A74" s="2" t="s">
        <v>138</v>
      </c>
      <c r="B74" s="2">
        <f>+TREND(C74:E74)</f>
        <v>-6086660.666666668</v>
      </c>
      <c r="C74" s="2">
        <f>+C73</f>
        <v>-7303205</v>
      </c>
      <c r="D74" s="2">
        <f aca="true" t="shared" si="12" ref="D74:K74">+D73</f>
        <v>-79349</v>
      </c>
      <c r="E74" s="2">
        <f t="shared" si="12"/>
        <v>-154759</v>
      </c>
      <c r="F74" s="2">
        <f t="shared" si="12"/>
        <v>370836</v>
      </c>
      <c r="G74" s="2">
        <f t="shared" si="12"/>
        <v>370836</v>
      </c>
      <c r="H74" s="2">
        <f t="shared" si="12"/>
        <v>-1816596</v>
      </c>
      <c r="I74" s="2">
        <f t="shared" si="12"/>
        <v>147829</v>
      </c>
      <c r="J74" s="2">
        <f t="shared" si="12"/>
        <v>-122812</v>
      </c>
      <c r="K74" s="2">
        <f t="shared" si="12"/>
        <v>-128455</v>
      </c>
    </row>
    <row r="75" spans="1:11" ht="12.75" hidden="1">
      <c r="A75" s="2" t="s">
        <v>139</v>
      </c>
      <c r="B75" s="2">
        <f>+B84-(((B80+B81+B78)*B70)-B79)</f>
        <v>50216403.21776563</v>
      </c>
      <c r="C75" s="2">
        <f aca="true" t="shared" si="13" ref="C75:K75">+C84-(((C80+C81+C78)*C70)-C79)</f>
        <v>40559839.93162599</v>
      </c>
      <c r="D75" s="2">
        <f t="shared" si="13"/>
        <v>23093489.31494143</v>
      </c>
      <c r="E75" s="2">
        <f t="shared" si="13"/>
        <v>0</v>
      </c>
      <c r="F75" s="2">
        <f t="shared" si="13"/>
        <v>394134.08873589884</v>
      </c>
      <c r="G75" s="2">
        <f t="shared" si="13"/>
        <v>394134.08873589884</v>
      </c>
      <c r="H75" s="2">
        <f t="shared" si="13"/>
        <v>58579786.25781497</v>
      </c>
      <c r="I75" s="2">
        <f t="shared" si="13"/>
        <v>446142.54785872356</v>
      </c>
      <c r="J75" s="2">
        <f t="shared" si="13"/>
        <v>466665.9729934106</v>
      </c>
      <c r="K75" s="2">
        <f t="shared" si="13"/>
        <v>488133.2567805743</v>
      </c>
    </row>
    <row r="76" spans="1:11" ht="12.75" hidden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2.75" hidden="1">
      <c r="A77" s="1" t="s">
        <v>66</v>
      </c>
      <c r="B77" s="3">
        <v>14371749</v>
      </c>
      <c r="C77" s="3">
        <v>15338724</v>
      </c>
      <c r="D77" s="3">
        <v>15333321</v>
      </c>
      <c r="E77" s="3">
        <v>16807532</v>
      </c>
      <c r="F77" s="3">
        <v>16549807</v>
      </c>
      <c r="G77" s="3">
        <v>16549807</v>
      </c>
      <c r="H77" s="3">
        <v>16486808</v>
      </c>
      <c r="I77" s="3">
        <v>16130706</v>
      </c>
      <c r="J77" s="3">
        <v>16872697</v>
      </c>
      <c r="K77" s="3">
        <v>17648874</v>
      </c>
    </row>
    <row r="78" spans="1:11" ht="12.75" hidden="1">
      <c r="A78" s="1" t="s">
        <v>67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2.75" hidden="1">
      <c r="A79" s="1" t="s">
        <v>68</v>
      </c>
      <c r="B79" s="3">
        <v>56051304</v>
      </c>
      <c r="C79" s="3">
        <v>40555385</v>
      </c>
      <c r="D79" s="3">
        <v>22895427</v>
      </c>
      <c r="E79" s="3">
        <v>0</v>
      </c>
      <c r="F79" s="3">
        <v>0</v>
      </c>
      <c r="G79" s="3">
        <v>0</v>
      </c>
      <c r="H79" s="3">
        <v>58384760</v>
      </c>
      <c r="I79" s="3">
        <v>0</v>
      </c>
      <c r="J79" s="3">
        <v>0</v>
      </c>
      <c r="K79" s="3">
        <v>0</v>
      </c>
    </row>
    <row r="80" spans="1:11" ht="12.75" hidden="1">
      <c r="A80" s="1" t="s">
        <v>69</v>
      </c>
      <c r="B80" s="3">
        <v>3622889</v>
      </c>
      <c r="C80" s="3">
        <v>7975104</v>
      </c>
      <c r="D80" s="3">
        <v>3692696</v>
      </c>
      <c r="E80" s="3">
        <v>-2817585</v>
      </c>
      <c r="F80" s="3">
        <v>-2291990</v>
      </c>
      <c r="G80" s="3">
        <v>-2291990</v>
      </c>
      <c r="H80" s="3">
        <v>3941147</v>
      </c>
      <c r="I80" s="3">
        <v>-2669756</v>
      </c>
      <c r="J80" s="3">
        <v>-2792568</v>
      </c>
      <c r="K80" s="3">
        <v>-2921023</v>
      </c>
    </row>
    <row r="81" spans="1:11" ht="12.75" hidden="1">
      <c r="A81" s="1" t="s">
        <v>70</v>
      </c>
      <c r="B81" s="3">
        <v>1096839</v>
      </c>
      <c r="C81" s="3">
        <v>-10558581</v>
      </c>
      <c r="D81" s="3">
        <v>-6355522</v>
      </c>
      <c r="E81" s="3">
        <v>0</v>
      </c>
      <c r="F81" s="3">
        <v>0</v>
      </c>
      <c r="G81" s="3">
        <v>0</v>
      </c>
      <c r="H81" s="3">
        <v>-8420569</v>
      </c>
      <c r="I81" s="3">
        <v>0</v>
      </c>
      <c r="J81" s="3">
        <v>0</v>
      </c>
      <c r="K81" s="3">
        <v>0</v>
      </c>
    </row>
    <row r="82" spans="1:11" ht="12.75" hidden="1">
      <c r="A82" s="1" t="s">
        <v>71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2.75" hidden="1">
      <c r="A83" s="1" t="s">
        <v>72</v>
      </c>
      <c r="B83" s="3">
        <v>17767492</v>
      </c>
      <c r="C83" s="3">
        <v>26450</v>
      </c>
      <c r="D83" s="3">
        <v>1140500</v>
      </c>
      <c r="E83" s="3">
        <v>0</v>
      </c>
      <c r="F83" s="3">
        <v>2845930</v>
      </c>
      <c r="G83" s="3">
        <v>2845930</v>
      </c>
      <c r="H83" s="3">
        <v>717807</v>
      </c>
      <c r="I83" s="3">
        <v>2695600</v>
      </c>
      <c r="J83" s="3">
        <v>2819596</v>
      </c>
      <c r="K83" s="3">
        <v>2949310</v>
      </c>
    </row>
    <row r="84" spans="1:11" ht="12.75" hidden="1">
      <c r="A84" s="1" t="s">
        <v>73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</row>
    <row r="85" spans="1:11" ht="12.75" hidden="1">
      <c r="A85" s="1" t="s">
        <v>74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" customHeight="1">
      <c r="A1" s="109" t="s">
        <v>126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9</v>
      </c>
      <c r="D3" s="15" t="s">
        <v>9</v>
      </c>
      <c r="E3" s="13" t="s">
        <v>10</v>
      </c>
      <c r="F3" s="14" t="s">
        <v>11</v>
      </c>
      <c r="G3" s="15" t="s">
        <v>12</v>
      </c>
      <c r="H3" s="16" t="s">
        <v>13</v>
      </c>
      <c r="I3" s="13" t="s">
        <v>14</v>
      </c>
      <c r="J3" s="14" t="s">
        <v>15</v>
      </c>
      <c r="K3" s="15" t="s">
        <v>16</v>
      </c>
    </row>
    <row r="4" spans="1:11" ht="13.5">
      <c r="A4" s="17" t="s">
        <v>17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18</v>
      </c>
      <c r="B5" s="6">
        <v>19892141</v>
      </c>
      <c r="C5" s="6">
        <v>33436875</v>
      </c>
      <c r="D5" s="23">
        <v>31362106</v>
      </c>
      <c r="E5" s="24">
        <v>37561095</v>
      </c>
      <c r="F5" s="6">
        <v>32380488</v>
      </c>
      <c r="G5" s="25">
        <v>32380488</v>
      </c>
      <c r="H5" s="26">
        <v>32645442</v>
      </c>
      <c r="I5" s="24">
        <v>34425403</v>
      </c>
      <c r="J5" s="6">
        <v>36008971</v>
      </c>
      <c r="K5" s="25">
        <v>37665384</v>
      </c>
    </row>
    <row r="6" spans="1:11" ht="13.5">
      <c r="A6" s="22" t="s">
        <v>19</v>
      </c>
      <c r="B6" s="6">
        <v>2587820</v>
      </c>
      <c r="C6" s="6">
        <v>3127388</v>
      </c>
      <c r="D6" s="23">
        <v>3305343</v>
      </c>
      <c r="E6" s="24">
        <v>3799676</v>
      </c>
      <c r="F6" s="6">
        <v>3799676</v>
      </c>
      <c r="G6" s="25">
        <v>3799676</v>
      </c>
      <c r="H6" s="26">
        <v>3423444</v>
      </c>
      <c r="I6" s="24">
        <v>3608330</v>
      </c>
      <c r="J6" s="6">
        <v>3774313</v>
      </c>
      <c r="K6" s="25">
        <v>3947392</v>
      </c>
    </row>
    <row r="7" spans="1:11" ht="13.5">
      <c r="A7" s="22" t="s">
        <v>20</v>
      </c>
      <c r="B7" s="6">
        <v>5206983</v>
      </c>
      <c r="C7" s="6">
        <v>7160369</v>
      </c>
      <c r="D7" s="23">
        <v>7944839</v>
      </c>
      <c r="E7" s="24">
        <v>7741359</v>
      </c>
      <c r="F7" s="6">
        <v>7741359</v>
      </c>
      <c r="G7" s="25">
        <v>7741359</v>
      </c>
      <c r="H7" s="26">
        <v>8132553</v>
      </c>
      <c r="I7" s="24">
        <v>8089720</v>
      </c>
      <c r="J7" s="6">
        <v>8461847</v>
      </c>
      <c r="K7" s="25">
        <v>8851092</v>
      </c>
    </row>
    <row r="8" spans="1:11" ht="13.5">
      <c r="A8" s="22" t="s">
        <v>21</v>
      </c>
      <c r="B8" s="6">
        <v>93439790</v>
      </c>
      <c r="C8" s="6">
        <v>115985260</v>
      </c>
      <c r="D8" s="23">
        <v>126956807</v>
      </c>
      <c r="E8" s="24">
        <v>135407000</v>
      </c>
      <c r="F8" s="6">
        <v>136323343</v>
      </c>
      <c r="G8" s="25">
        <v>136323343</v>
      </c>
      <c r="H8" s="26">
        <v>135794501</v>
      </c>
      <c r="I8" s="24">
        <v>143638000</v>
      </c>
      <c r="J8" s="6">
        <v>149268000</v>
      </c>
      <c r="K8" s="25">
        <v>157121000</v>
      </c>
    </row>
    <row r="9" spans="1:11" ht="13.5">
      <c r="A9" s="22" t="s">
        <v>22</v>
      </c>
      <c r="B9" s="6">
        <v>8033577</v>
      </c>
      <c r="C9" s="6">
        <v>6373641</v>
      </c>
      <c r="D9" s="23">
        <v>8531456</v>
      </c>
      <c r="E9" s="24">
        <v>6546920</v>
      </c>
      <c r="F9" s="6">
        <v>10292553</v>
      </c>
      <c r="G9" s="25">
        <v>10292553</v>
      </c>
      <c r="H9" s="26">
        <v>11371528</v>
      </c>
      <c r="I9" s="24">
        <v>14220702</v>
      </c>
      <c r="J9" s="6">
        <v>14874856</v>
      </c>
      <c r="K9" s="25">
        <v>15559097</v>
      </c>
    </row>
    <row r="10" spans="1:11" ht="25.5">
      <c r="A10" s="27" t="s">
        <v>129</v>
      </c>
      <c r="B10" s="28">
        <f>SUM(B5:B9)</f>
        <v>129160311</v>
      </c>
      <c r="C10" s="29">
        <f aca="true" t="shared" si="0" ref="C10:K10">SUM(C5:C9)</f>
        <v>166083533</v>
      </c>
      <c r="D10" s="30">
        <f t="shared" si="0"/>
        <v>178100551</v>
      </c>
      <c r="E10" s="28">
        <f t="shared" si="0"/>
        <v>191056050</v>
      </c>
      <c r="F10" s="29">
        <f t="shared" si="0"/>
        <v>190537419</v>
      </c>
      <c r="G10" s="31">
        <f t="shared" si="0"/>
        <v>190537419</v>
      </c>
      <c r="H10" s="32">
        <f t="shared" si="0"/>
        <v>191367468</v>
      </c>
      <c r="I10" s="28">
        <f t="shared" si="0"/>
        <v>203982155</v>
      </c>
      <c r="J10" s="29">
        <f t="shared" si="0"/>
        <v>212387987</v>
      </c>
      <c r="K10" s="31">
        <f t="shared" si="0"/>
        <v>223143965</v>
      </c>
    </row>
    <row r="11" spans="1:11" ht="13.5">
      <c r="A11" s="22" t="s">
        <v>23</v>
      </c>
      <c r="B11" s="6">
        <v>45569738</v>
      </c>
      <c r="C11" s="6">
        <v>50426124</v>
      </c>
      <c r="D11" s="23">
        <v>50499450</v>
      </c>
      <c r="E11" s="24">
        <v>63964945</v>
      </c>
      <c r="F11" s="6">
        <v>60690318</v>
      </c>
      <c r="G11" s="25">
        <v>60690318</v>
      </c>
      <c r="H11" s="26">
        <v>57650710</v>
      </c>
      <c r="I11" s="24">
        <v>70219449</v>
      </c>
      <c r="J11" s="6">
        <v>73454943</v>
      </c>
      <c r="K11" s="25">
        <v>76828223</v>
      </c>
    </row>
    <row r="12" spans="1:11" ht="13.5">
      <c r="A12" s="22" t="s">
        <v>24</v>
      </c>
      <c r="B12" s="6">
        <v>8084739</v>
      </c>
      <c r="C12" s="6">
        <v>10754629</v>
      </c>
      <c r="D12" s="23">
        <v>11200471</v>
      </c>
      <c r="E12" s="24">
        <v>12627427</v>
      </c>
      <c r="F12" s="6">
        <v>12627427</v>
      </c>
      <c r="G12" s="25">
        <v>12627427</v>
      </c>
      <c r="H12" s="26">
        <v>11597592</v>
      </c>
      <c r="I12" s="24">
        <v>11901110</v>
      </c>
      <c r="J12" s="6">
        <v>12448560</v>
      </c>
      <c r="K12" s="25">
        <v>13021196</v>
      </c>
    </row>
    <row r="13" spans="1:11" ht="13.5">
      <c r="A13" s="22" t="s">
        <v>130</v>
      </c>
      <c r="B13" s="6">
        <v>17100000</v>
      </c>
      <c r="C13" s="6">
        <v>22143213</v>
      </c>
      <c r="D13" s="23">
        <v>23505099</v>
      </c>
      <c r="E13" s="24">
        <v>34653954</v>
      </c>
      <c r="F13" s="6">
        <v>27801329</v>
      </c>
      <c r="G13" s="25">
        <v>27801329</v>
      </c>
      <c r="H13" s="26">
        <v>24002054</v>
      </c>
      <c r="I13" s="24">
        <v>41624813</v>
      </c>
      <c r="J13" s="6">
        <v>43539556</v>
      </c>
      <c r="K13" s="25">
        <v>45542375</v>
      </c>
    </row>
    <row r="14" spans="1:11" ht="13.5">
      <c r="A14" s="22" t="s">
        <v>25</v>
      </c>
      <c r="B14" s="6">
        <v>458207</v>
      </c>
      <c r="C14" s="6">
        <v>1239187</v>
      </c>
      <c r="D14" s="23">
        <v>106954</v>
      </c>
      <c r="E14" s="24">
        <v>424737</v>
      </c>
      <c r="F14" s="6">
        <v>374737</v>
      </c>
      <c r="G14" s="25">
        <v>374737</v>
      </c>
      <c r="H14" s="26">
        <v>155786</v>
      </c>
      <c r="I14" s="24">
        <v>291489</v>
      </c>
      <c r="J14" s="6">
        <v>304898</v>
      </c>
      <c r="K14" s="25">
        <v>318923</v>
      </c>
    </row>
    <row r="15" spans="1:11" ht="13.5">
      <c r="A15" s="22" t="s">
        <v>26</v>
      </c>
      <c r="B15" s="6">
        <v>0</v>
      </c>
      <c r="C15" s="6">
        <v>1261052</v>
      </c>
      <c r="D15" s="23">
        <v>731269</v>
      </c>
      <c r="E15" s="24">
        <v>4604223</v>
      </c>
      <c r="F15" s="6">
        <v>4256725</v>
      </c>
      <c r="G15" s="25">
        <v>4256725</v>
      </c>
      <c r="H15" s="26">
        <v>1538967</v>
      </c>
      <c r="I15" s="24">
        <v>3998020</v>
      </c>
      <c r="J15" s="6">
        <v>3868595</v>
      </c>
      <c r="K15" s="25">
        <v>4046552</v>
      </c>
    </row>
    <row r="16" spans="1:11" ht="13.5">
      <c r="A16" s="22" t="s">
        <v>21</v>
      </c>
      <c r="B16" s="6">
        <v>0</v>
      </c>
      <c r="C16" s="6">
        <v>889100</v>
      </c>
      <c r="D16" s="23">
        <v>1771571</v>
      </c>
      <c r="E16" s="24">
        <v>1904662</v>
      </c>
      <c r="F16" s="6">
        <v>1904662</v>
      </c>
      <c r="G16" s="25">
        <v>1904662</v>
      </c>
      <c r="H16" s="26">
        <v>1496060</v>
      </c>
      <c r="I16" s="24">
        <v>1990372</v>
      </c>
      <c r="J16" s="6">
        <v>2081929</v>
      </c>
      <c r="K16" s="25">
        <v>2177698</v>
      </c>
    </row>
    <row r="17" spans="1:11" ht="13.5">
      <c r="A17" s="22" t="s">
        <v>27</v>
      </c>
      <c r="B17" s="6">
        <v>69160426</v>
      </c>
      <c r="C17" s="6">
        <v>48668213</v>
      </c>
      <c r="D17" s="23">
        <v>68430150</v>
      </c>
      <c r="E17" s="24">
        <v>69858556</v>
      </c>
      <c r="F17" s="6">
        <v>82126183</v>
      </c>
      <c r="G17" s="25">
        <v>82126183</v>
      </c>
      <c r="H17" s="26">
        <v>61737191</v>
      </c>
      <c r="I17" s="24">
        <v>73250784</v>
      </c>
      <c r="J17" s="6">
        <v>74174488</v>
      </c>
      <c r="K17" s="25">
        <v>77136532</v>
      </c>
    </row>
    <row r="18" spans="1:11" ht="13.5">
      <c r="A18" s="33" t="s">
        <v>28</v>
      </c>
      <c r="B18" s="34">
        <f>SUM(B11:B17)</f>
        <v>140373110</v>
      </c>
      <c r="C18" s="35">
        <f aca="true" t="shared" si="1" ref="C18:K18">SUM(C11:C17)</f>
        <v>135381518</v>
      </c>
      <c r="D18" s="36">
        <f t="shared" si="1"/>
        <v>156244964</v>
      </c>
      <c r="E18" s="34">
        <f t="shared" si="1"/>
        <v>188038504</v>
      </c>
      <c r="F18" s="35">
        <f t="shared" si="1"/>
        <v>189781381</v>
      </c>
      <c r="G18" s="37">
        <f t="shared" si="1"/>
        <v>189781381</v>
      </c>
      <c r="H18" s="38">
        <f t="shared" si="1"/>
        <v>158178360</v>
      </c>
      <c r="I18" s="34">
        <f t="shared" si="1"/>
        <v>203276037</v>
      </c>
      <c r="J18" s="35">
        <f t="shared" si="1"/>
        <v>209872969</v>
      </c>
      <c r="K18" s="37">
        <f t="shared" si="1"/>
        <v>219071499</v>
      </c>
    </row>
    <row r="19" spans="1:11" ht="13.5">
      <c r="A19" s="33" t="s">
        <v>29</v>
      </c>
      <c r="B19" s="39">
        <f>+B10-B18</f>
        <v>-11212799</v>
      </c>
      <c r="C19" s="40">
        <f aca="true" t="shared" si="2" ref="C19:K19">+C10-C18</f>
        <v>30702015</v>
      </c>
      <c r="D19" s="41">
        <f t="shared" si="2"/>
        <v>21855587</v>
      </c>
      <c r="E19" s="39">
        <f t="shared" si="2"/>
        <v>3017546</v>
      </c>
      <c r="F19" s="40">
        <f t="shared" si="2"/>
        <v>756038</v>
      </c>
      <c r="G19" s="42">
        <f t="shared" si="2"/>
        <v>756038</v>
      </c>
      <c r="H19" s="43">
        <f t="shared" si="2"/>
        <v>33189108</v>
      </c>
      <c r="I19" s="39">
        <f t="shared" si="2"/>
        <v>706118</v>
      </c>
      <c r="J19" s="40">
        <f t="shared" si="2"/>
        <v>2515018</v>
      </c>
      <c r="K19" s="42">
        <f t="shared" si="2"/>
        <v>4072466</v>
      </c>
    </row>
    <row r="20" spans="1:11" ht="25.5">
      <c r="A20" s="44" t="s">
        <v>30</v>
      </c>
      <c r="B20" s="45">
        <v>37864717</v>
      </c>
      <c r="C20" s="46">
        <v>42290092</v>
      </c>
      <c r="D20" s="47">
        <v>26998890</v>
      </c>
      <c r="E20" s="45">
        <v>27149000</v>
      </c>
      <c r="F20" s="46">
        <v>33649000</v>
      </c>
      <c r="G20" s="48">
        <v>33649000</v>
      </c>
      <c r="H20" s="49">
        <v>31239949</v>
      </c>
      <c r="I20" s="45">
        <v>26989000</v>
      </c>
      <c r="J20" s="46">
        <v>29050000</v>
      </c>
      <c r="K20" s="48">
        <v>30559000</v>
      </c>
    </row>
    <row r="21" spans="1:11" ht="63.75">
      <c r="A21" s="50" t="s">
        <v>131</v>
      </c>
      <c r="B21" s="51">
        <v>0</v>
      </c>
      <c r="C21" s="52">
        <v>0</v>
      </c>
      <c r="D21" s="53">
        <v>0</v>
      </c>
      <c r="E21" s="51">
        <v>0</v>
      </c>
      <c r="F21" s="52">
        <v>0</v>
      </c>
      <c r="G21" s="54">
        <v>0</v>
      </c>
      <c r="H21" s="55">
        <v>0</v>
      </c>
      <c r="I21" s="51">
        <v>0</v>
      </c>
      <c r="J21" s="52">
        <v>0</v>
      </c>
      <c r="K21" s="54">
        <v>0</v>
      </c>
    </row>
    <row r="22" spans="1:11" ht="25.5">
      <c r="A22" s="56" t="s">
        <v>132</v>
      </c>
      <c r="B22" s="57">
        <f>SUM(B19:B21)</f>
        <v>26651918</v>
      </c>
      <c r="C22" s="58">
        <f aca="true" t="shared" si="3" ref="C22:K22">SUM(C19:C21)</f>
        <v>72992107</v>
      </c>
      <c r="D22" s="59">
        <f t="shared" si="3"/>
        <v>48854477</v>
      </c>
      <c r="E22" s="57">
        <f t="shared" si="3"/>
        <v>30166546</v>
      </c>
      <c r="F22" s="58">
        <f t="shared" si="3"/>
        <v>34405038</v>
      </c>
      <c r="G22" s="60">
        <f t="shared" si="3"/>
        <v>34405038</v>
      </c>
      <c r="H22" s="61">
        <f t="shared" si="3"/>
        <v>64429057</v>
      </c>
      <c r="I22" s="57">
        <f t="shared" si="3"/>
        <v>27695118</v>
      </c>
      <c r="J22" s="58">
        <f t="shared" si="3"/>
        <v>31565018</v>
      </c>
      <c r="K22" s="60">
        <f t="shared" si="3"/>
        <v>34631466</v>
      </c>
    </row>
    <row r="23" spans="1:11" ht="13.5">
      <c r="A23" s="50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62" t="s">
        <v>32</v>
      </c>
      <c r="B24" s="39">
        <f>SUM(B22:B23)</f>
        <v>26651918</v>
      </c>
      <c r="C24" s="40">
        <f aca="true" t="shared" si="4" ref="C24:K24">SUM(C22:C23)</f>
        <v>72992107</v>
      </c>
      <c r="D24" s="41">
        <f t="shared" si="4"/>
        <v>48854477</v>
      </c>
      <c r="E24" s="39">
        <f t="shared" si="4"/>
        <v>30166546</v>
      </c>
      <c r="F24" s="40">
        <f t="shared" si="4"/>
        <v>34405038</v>
      </c>
      <c r="G24" s="42">
        <f t="shared" si="4"/>
        <v>34405038</v>
      </c>
      <c r="H24" s="43">
        <f t="shared" si="4"/>
        <v>64429057</v>
      </c>
      <c r="I24" s="39">
        <f t="shared" si="4"/>
        <v>27695118</v>
      </c>
      <c r="J24" s="40">
        <f t="shared" si="4"/>
        <v>31565018</v>
      </c>
      <c r="K24" s="42">
        <f t="shared" si="4"/>
        <v>34631466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64" t="s">
        <v>133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3.5">
      <c r="A27" s="33" t="s">
        <v>33</v>
      </c>
      <c r="B27" s="7">
        <v>62020937</v>
      </c>
      <c r="C27" s="7">
        <v>66569899</v>
      </c>
      <c r="D27" s="69">
        <v>63859167</v>
      </c>
      <c r="E27" s="70">
        <v>68644000</v>
      </c>
      <c r="F27" s="7">
        <v>88799946</v>
      </c>
      <c r="G27" s="71">
        <v>88799946</v>
      </c>
      <c r="H27" s="72">
        <v>70366371</v>
      </c>
      <c r="I27" s="70">
        <v>101077478</v>
      </c>
      <c r="J27" s="7">
        <v>41203468</v>
      </c>
      <c r="K27" s="71">
        <v>43271801</v>
      </c>
    </row>
    <row r="28" spans="1:11" ht="13.5">
      <c r="A28" s="73" t="s">
        <v>34</v>
      </c>
      <c r="B28" s="6">
        <v>34000000</v>
      </c>
      <c r="C28" s="6">
        <v>15721</v>
      </c>
      <c r="D28" s="23">
        <v>0</v>
      </c>
      <c r="E28" s="24">
        <v>27149000</v>
      </c>
      <c r="F28" s="6">
        <v>33734000</v>
      </c>
      <c r="G28" s="25">
        <v>33734000</v>
      </c>
      <c r="H28" s="26">
        <v>0</v>
      </c>
      <c r="I28" s="24">
        <v>27074000</v>
      </c>
      <c r="J28" s="6">
        <v>29050000</v>
      </c>
      <c r="K28" s="25">
        <v>30559000</v>
      </c>
    </row>
    <row r="29" spans="1:11" ht="13.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3.5">
      <c r="A30" s="22" t="s">
        <v>35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36</v>
      </c>
      <c r="B31" s="6">
        <v>28020937</v>
      </c>
      <c r="C31" s="6">
        <v>5898539</v>
      </c>
      <c r="D31" s="23">
        <v>5215057</v>
      </c>
      <c r="E31" s="24">
        <v>41495000</v>
      </c>
      <c r="F31" s="6">
        <v>55065946</v>
      </c>
      <c r="G31" s="25">
        <v>55065946</v>
      </c>
      <c r="H31" s="26">
        <v>0</v>
      </c>
      <c r="I31" s="24">
        <v>74003478</v>
      </c>
      <c r="J31" s="6">
        <v>12153468</v>
      </c>
      <c r="K31" s="25">
        <v>12712801</v>
      </c>
    </row>
    <row r="32" spans="1:11" ht="13.5">
      <c r="A32" s="33" t="s">
        <v>37</v>
      </c>
      <c r="B32" s="7">
        <f>SUM(B28:B31)</f>
        <v>62020937</v>
      </c>
      <c r="C32" s="7">
        <f aca="true" t="shared" si="5" ref="C32:K32">SUM(C28:C31)</f>
        <v>5914260</v>
      </c>
      <c r="D32" s="69">
        <f t="shared" si="5"/>
        <v>5215057</v>
      </c>
      <c r="E32" s="70">
        <f t="shared" si="5"/>
        <v>68644000</v>
      </c>
      <c r="F32" s="7">
        <f t="shared" si="5"/>
        <v>88799946</v>
      </c>
      <c r="G32" s="71">
        <f t="shared" si="5"/>
        <v>88799946</v>
      </c>
      <c r="H32" s="72">
        <f t="shared" si="5"/>
        <v>0</v>
      </c>
      <c r="I32" s="70">
        <f t="shared" si="5"/>
        <v>101077478</v>
      </c>
      <c r="J32" s="7">
        <f t="shared" si="5"/>
        <v>41203468</v>
      </c>
      <c r="K32" s="71">
        <f t="shared" si="5"/>
        <v>43271801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3.5">
      <c r="A34" s="64" t="s">
        <v>38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3.5">
      <c r="A35" s="22" t="s">
        <v>39</v>
      </c>
      <c r="B35" s="6">
        <v>104088579</v>
      </c>
      <c r="C35" s="6">
        <v>18782640</v>
      </c>
      <c r="D35" s="23">
        <v>25505946</v>
      </c>
      <c r="E35" s="24">
        <v>149561050</v>
      </c>
      <c r="F35" s="6">
        <v>129928182</v>
      </c>
      <c r="G35" s="25">
        <v>129928182</v>
      </c>
      <c r="H35" s="26">
        <v>20880596</v>
      </c>
      <c r="I35" s="24">
        <v>95885299</v>
      </c>
      <c r="J35" s="6">
        <v>148466585</v>
      </c>
      <c r="K35" s="25">
        <v>219587394</v>
      </c>
    </row>
    <row r="36" spans="1:11" ht="13.5">
      <c r="A36" s="22" t="s">
        <v>40</v>
      </c>
      <c r="B36" s="6">
        <v>309752566</v>
      </c>
      <c r="C36" s="6">
        <v>41127361</v>
      </c>
      <c r="D36" s="23">
        <v>30485497</v>
      </c>
      <c r="E36" s="24">
        <v>33990046</v>
      </c>
      <c r="F36" s="6">
        <v>442995322</v>
      </c>
      <c r="G36" s="25">
        <v>442995322</v>
      </c>
      <c r="H36" s="26">
        <v>45378164</v>
      </c>
      <c r="I36" s="24">
        <v>503685395</v>
      </c>
      <c r="J36" s="6">
        <v>490423229</v>
      </c>
      <c r="K36" s="25">
        <v>461261600</v>
      </c>
    </row>
    <row r="37" spans="1:11" ht="13.5">
      <c r="A37" s="22" t="s">
        <v>41</v>
      </c>
      <c r="B37" s="6">
        <v>53646734</v>
      </c>
      <c r="C37" s="6">
        <v>-12850662</v>
      </c>
      <c r="D37" s="23">
        <v>9453809</v>
      </c>
      <c r="E37" s="24">
        <v>153384550</v>
      </c>
      <c r="F37" s="6">
        <v>56503603</v>
      </c>
      <c r="G37" s="25">
        <v>56503603</v>
      </c>
      <c r="H37" s="26">
        <v>775028</v>
      </c>
      <c r="I37" s="24">
        <v>50715545</v>
      </c>
      <c r="J37" s="6">
        <v>59005116</v>
      </c>
      <c r="K37" s="25">
        <v>67513928</v>
      </c>
    </row>
    <row r="38" spans="1:11" ht="13.5">
      <c r="A38" s="22" t="s">
        <v>42</v>
      </c>
      <c r="B38" s="6">
        <v>15036281</v>
      </c>
      <c r="C38" s="6">
        <v>283840</v>
      </c>
      <c r="D38" s="23">
        <v>656566</v>
      </c>
      <c r="E38" s="24">
        <v>0</v>
      </c>
      <c r="F38" s="6">
        <v>17397248</v>
      </c>
      <c r="G38" s="25">
        <v>17397248</v>
      </c>
      <c r="H38" s="26">
        <v>1054707</v>
      </c>
      <c r="I38" s="24">
        <v>17397248</v>
      </c>
      <c r="J38" s="6">
        <v>17397248</v>
      </c>
      <c r="K38" s="25">
        <v>17397248</v>
      </c>
    </row>
    <row r="39" spans="1:11" ht="13.5">
      <c r="A39" s="22" t="s">
        <v>43</v>
      </c>
      <c r="B39" s="6">
        <v>345158130</v>
      </c>
      <c r="C39" s="6">
        <v>-515278</v>
      </c>
      <c r="D39" s="23">
        <v>-2973405</v>
      </c>
      <c r="E39" s="24">
        <v>0</v>
      </c>
      <c r="F39" s="6">
        <v>492312733</v>
      </c>
      <c r="G39" s="25">
        <v>492312733</v>
      </c>
      <c r="H39" s="26">
        <v>0</v>
      </c>
      <c r="I39" s="24">
        <v>531457901</v>
      </c>
      <c r="J39" s="6">
        <v>561667944</v>
      </c>
      <c r="K39" s="25">
        <v>594907915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64" t="s">
        <v>44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3.5">
      <c r="A42" s="22" t="s">
        <v>45</v>
      </c>
      <c r="B42" s="6">
        <v>58382164</v>
      </c>
      <c r="C42" s="6">
        <v>-1051257</v>
      </c>
      <c r="D42" s="23">
        <v>287053</v>
      </c>
      <c r="E42" s="24">
        <v>351863678</v>
      </c>
      <c r="F42" s="6">
        <v>363112139</v>
      </c>
      <c r="G42" s="25">
        <v>363112139</v>
      </c>
      <c r="H42" s="26">
        <v>183823</v>
      </c>
      <c r="I42" s="24">
        <v>358089021</v>
      </c>
      <c r="J42" s="6">
        <v>370850180</v>
      </c>
      <c r="K42" s="25">
        <v>387256115</v>
      </c>
    </row>
    <row r="43" spans="1:11" ht="13.5">
      <c r="A43" s="22" t="s">
        <v>46</v>
      </c>
      <c r="B43" s="6">
        <v>-49347977</v>
      </c>
      <c r="C43" s="6">
        <v>-99904</v>
      </c>
      <c r="D43" s="23">
        <v>0</v>
      </c>
      <c r="E43" s="24">
        <v>-68299000</v>
      </c>
      <c r="F43" s="6">
        <v>-83996111</v>
      </c>
      <c r="G43" s="25">
        <v>-83996111</v>
      </c>
      <c r="H43" s="26">
        <v>-133845</v>
      </c>
      <c r="I43" s="24">
        <v>-92496161</v>
      </c>
      <c r="J43" s="6">
        <v>-32227410</v>
      </c>
      <c r="K43" s="25">
        <v>-33882845</v>
      </c>
    </row>
    <row r="44" spans="1:11" ht="13.5">
      <c r="A44" s="22" t="s">
        <v>47</v>
      </c>
      <c r="B44" s="6">
        <v>-437590</v>
      </c>
      <c r="C44" s="6">
        <v>-12732</v>
      </c>
      <c r="D44" s="23">
        <v>746376</v>
      </c>
      <c r="E44" s="24">
        <v>7420</v>
      </c>
      <c r="F44" s="6">
        <v>5848</v>
      </c>
      <c r="G44" s="25">
        <v>5848</v>
      </c>
      <c r="H44" s="26">
        <v>473509</v>
      </c>
      <c r="I44" s="24">
        <v>0</v>
      </c>
      <c r="J44" s="6">
        <v>0</v>
      </c>
      <c r="K44" s="25">
        <v>0</v>
      </c>
    </row>
    <row r="45" spans="1:11" ht="13.5">
      <c r="A45" s="33" t="s">
        <v>48</v>
      </c>
      <c r="B45" s="7">
        <v>91923106</v>
      </c>
      <c r="C45" s="7">
        <v>-1163893</v>
      </c>
      <c r="D45" s="69">
        <v>1033429</v>
      </c>
      <c r="E45" s="70">
        <v>283572098</v>
      </c>
      <c r="F45" s="7">
        <v>400807264</v>
      </c>
      <c r="G45" s="71">
        <v>400807264</v>
      </c>
      <c r="H45" s="72">
        <v>525957</v>
      </c>
      <c r="I45" s="70">
        <v>354383066</v>
      </c>
      <c r="J45" s="7">
        <v>403166048</v>
      </c>
      <c r="K45" s="71">
        <v>480723131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64" t="s">
        <v>49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3.5">
      <c r="A48" s="22" t="s">
        <v>50</v>
      </c>
      <c r="B48" s="6">
        <v>91923107</v>
      </c>
      <c r="C48" s="6">
        <v>-3106301</v>
      </c>
      <c r="D48" s="23">
        <v>32848572</v>
      </c>
      <c r="E48" s="24">
        <v>136882509</v>
      </c>
      <c r="F48" s="6">
        <v>97832824</v>
      </c>
      <c r="G48" s="25">
        <v>97832824</v>
      </c>
      <c r="H48" s="26">
        <v>2809076</v>
      </c>
      <c r="I48" s="24">
        <v>61622507</v>
      </c>
      <c r="J48" s="6">
        <v>108095425</v>
      </c>
      <c r="K48" s="25">
        <v>171746500</v>
      </c>
    </row>
    <row r="49" spans="1:11" ht="13.5">
      <c r="A49" s="22" t="s">
        <v>51</v>
      </c>
      <c r="B49" s="6">
        <f>+B75</f>
        <v>38847909.04539939</v>
      </c>
      <c r="C49" s="6">
        <f aca="true" t="shared" si="6" ref="C49:K49">+C75</f>
        <v>-13918093.01142316</v>
      </c>
      <c r="D49" s="23">
        <f t="shared" si="6"/>
        <v>8918459.104581978</v>
      </c>
      <c r="E49" s="24">
        <f t="shared" si="6"/>
        <v>157498031.8027182</v>
      </c>
      <c r="F49" s="6">
        <f t="shared" si="6"/>
        <v>51651179.06617956</v>
      </c>
      <c r="G49" s="25">
        <f t="shared" si="6"/>
        <v>51651179.06617956</v>
      </c>
      <c r="H49" s="26">
        <f t="shared" si="6"/>
        <v>25916806</v>
      </c>
      <c r="I49" s="24">
        <f t="shared" si="6"/>
        <v>43356910.2124102</v>
      </c>
      <c r="J49" s="6">
        <f t="shared" si="6"/>
        <v>46204674.478525616</v>
      </c>
      <c r="K49" s="25">
        <f t="shared" si="6"/>
        <v>49729173.577439785</v>
      </c>
    </row>
    <row r="50" spans="1:11" ht="13.5">
      <c r="A50" s="33" t="s">
        <v>52</v>
      </c>
      <c r="B50" s="7">
        <f>+B48-B49</f>
        <v>53075197.95460061</v>
      </c>
      <c r="C50" s="7">
        <f aca="true" t="shared" si="7" ref="C50:K50">+C48-C49</f>
        <v>10811792.01142316</v>
      </c>
      <c r="D50" s="69">
        <f t="shared" si="7"/>
        <v>23930112.89541802</v>
      </c>
      <c r="E50" s="70">
        <f t="shared" si="7"/>
        <v>-20615522.802718192</v>
      </c>
      <c r="F50" s="7">
        <f t="shared" si="7"/>
        <v>46181644.93382044</v>
      </c>
      <c r="G50" s="71">
        <f t="shared" si="7"/>
        <v>46181644.93382044</v>
      </c>
      <c r="H50" s="72">
        <f t="shared" si="7"/>
        <v>-23107730</v>
      </c>
      <c r="I50" s="70">
        <f t="shared" si="7"/>
        <v>18265596.787589803</v>
      </c>
      <c r="J50" s="7">
        <f t="shared" si="7"/>
        <v>61890750.521474384</v>
      </c>
      <c r="K50" s="71">
        <f t="shared" si="7"/>
        <v>122017326.42256021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3.5">
      <c r="A52" s="64" t="s">
        <v>53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54</v>
      </c>
      <c r="B53" s="6">
        <v>309752564</v>
      </c>
      <c r="C53" s="6">
        <v>44514802</v>
      </c>
      <c r="D53" s="23">
        <v>41076503</v>
      </c>
      <c r="E53" s="24">
        <v>33990046</v>
      </c>
      <c r="F53" s="6">
        <v>434859719</v>
      </c>
      <c r="G53" s="25">
        <v>434859719</v>
      </c>
      <c r="H53" s="26">
        <v>45378164</v>
      </c>
      <c r="I53" s="24">
        <v>495549792</v>
      </c>
      <c r="J53" s="6">
        <v>482287626</v>
      </c>
      <c r="K53" s="25">
        <v>453125997</v>
      </c>
    </row>
    <row r="54" spans="1:11" ht="13.5">
      <c r="A54" s="22" t="s">
        <v>55</v>
      </c>
      <c r="B54" s="6">
        <v>17100000</v>
      </c>
      <c r="C54" s="6">
        <v>0</v>
      </c>
      <c r="D54" s="23">
        <v>23505099</v>
      </c>
      <c r="E54" s="24">
        <v>34653954</v>
      </c>
      <c r="F54" s="6">
        <v>27801329</v>
      </c>
      <c r="G54" s="25">
        <v>27801329</v>
      </c>
      <c r="H54" s="26">
        <v>24002054</v>
      </c>
      <c r="I54" s="24">
        <v>41624813</v>
      </c>
      <c r="J54" s="6">
        <v>43539556</v>
      </c>
      <c r="K54" s="25">
        <v>45542375</v>
      </c>
    </row>
    <row r="55" spans="1:11" ht="13.5">
      <c r="A55" s="22" t="s">
        <v>56</v>
      </c>
      <c r="B55" s="6">
        <v>0</v>
      </c>
      <c r="C55" s="6">
        <v>27560</v>
      </c>
      <c r="D55" s="23">
        <v>0</v>
      </c>
      <c r="E55" s="24">
        <v>17730490</v>
      </c>
      <c r="F55" s="6">
        <v>28009643</v>
      </c>
      <c r="G55" s="25">
        <v>28009643</v>
      </c>
      <c r="H55" s="26">
        <v>23096916</v>
      </c>
      <c r="I55" s="24">
        <v>29450417</v>
      </c>
      <c r="J55" s="6">
        <v>0</v>
      </c>
      <c r="K55" s="25">
        <v>0</v>
      </c>
    </row>
    <row r="56" spans="1:11" ht="13.5">
      <c r="A56" s="22" t="s">
        <v>57</v>
      </c>
      <c r="B56" s="6">
        <v>3963046</v>
      </c>
      <c r="C56" s="6">
        <v>7129486</v>
      </c>
      <c r="D56" s="23">
        <v>7432255</v>
      </c>
      <c r="E56" s="24">
        <v>9403584</v>
      </c>
      <c r="F56" s="6">
        <v>9343584</v>
      </c>
      <c r="G56" s="25">
        <v>9343584</v>
      </c>
      <c r="H56" s="26">
        <v>8564815</v>
      </c>
      <c r="I56" s="24">
        <v>11918334</v>
      </c>
      <c r="J56" s="6">
        <v>12466746</v>
      </c>
      <c r="K56" s="25">
        <v>13113425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3.5">
      <c r="A58" s="64" t="s">
        <v>58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3.5">
      <c r="A59" s="90" t="s">
        <v>59</v>
      </c>
      <c r="B59" s="6">
        <v>0</v>
      </c>
      <c r="C59" s="6">
        <v>0</v>
      </c>
      <c r="D59" s="23">
        <v>0</v>
      </c>
      <c r="E59" s="24">
        <v>0</v>
      </c>
      <c r="F59" s="6">
        <v>0</v>
      </c>
      <c r="G59" s="25">
        <v>0</v>
      </c>
      <c r="H59" s="26">
        <v>0</v>
      </c>
      <c r="I59" s="24">
        <v>0</v>
      </c>
      <c r="J59" s="6">
        <v>0</v>
      </c>
      <c r="K59" s="25">
        <v>0</v>
      </c>
    </row>
    <row r="60" spans="1:11" ht="13.5">
      <c r="A60" s="90" t="s">
        <v>60</v>
      </c>
      <c r="B60" s="6">
        <v>0</v>
      </c>
      <c r="C60" s="6">
        <v>0</v>
      </c>
      <c r="D60" s="23">
        <v>0</v>
      </c>
      <c r="E60" s="24">
        <v>0</v>
      </c>
      <c r="F60" s="6">
        <v>0</v>
      </c>
      <c r="G60" s="25">
        <v>0</v>
      </c>
      <c r="H60" s="26">
        <v>0</v>
      </c>
      <c r="I60" s="24">
        <v>0</v>
      </c>
      <c r="J60" s="6">
        <v>0</v>
      </c>
      <c r="K60" s="25">
        <v>0</v>
      </c>
    </row>
    <row r="61" spans="1:11" ht="13.5">
      <c r="A61" s="91" t="s">
        <v>61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3.5">
      <c r="A62" s="96" t="s">
        <v>62</v>
      </c>
      <c r="B62" s="97">
        <v>0</v>
      </c>
      <c r="C62" s="98">
        <v>0</v>
      </c>
      <c r="D62" s="99">
        <v>0</v>
      </c>
      <c r="E62" s="97">
        <v>0</v>
      </c>
      <c r="F62" s="98">
        <v>0</v>
      </c>
      <c r="G62" s="99">
        <v>0</v>
      </c>
      <c r="H62" s="100">
        <v>0</v>
      </c>
      <c r="I62" s="97">
        <v>0</v>
      </c>
      <c r="J62" s="98">
        <v>0</v>
      </c>
      <c r="K62" s="99">
        <v>0</v>
      </c>
    </row>
    <row r="63" spans="1:11" ht="13.5">
      <c r="A63" s="96" t="s">
        <v>63</v>
      </c>
      <c r="B63" s="97">
        <v>0</v>
      </c>
      <c r="C63" s="98">
        <v>0</v>
      </c>
      <c r="D63" s="99">
        <v>0</v>
      </c>
      <c r="E63" s="97">
        <v>0</v>
      </c>
      <c r="F63" s="98">
        <v>0</v>
      </c>
      <c r="G63" s="99">
        <v>0</v>
      </c>
      <c r="H63" s="100">
        <v>0</v>
      </c>
      <c r="I63" s="97">
        <v>0</v>
      </c>
      <c r="J63" s="98">
        <v>0</v>
      </c>
      <c r="K63" s="99">
        <v>0</v>
      </c>
    </row>
    <row r="64" spans="1:11" ht="13.5">
      <c r="A64" s="96" t="s">
        <v>64</v>
      </c>
      <c r="B64" s="97">
        <v>0</v>
      </c>
      <c r="C64" s="98">
        <v>0</v>
      </c>
      <c r="D64" s="99">
        <v>0</v>
      </c>
      <c r="E64" s="97">
        <v>0</v>
      </c>
      <c r="F64" s="98">
        <v>0</v>
      </c>
      <c r="G64" s="99">
        <v>0</v>
      </c>
      <c r="H64" s="100">
        <v>0</v>
      </c>
      <c r="I64" s="97">
        <v>0</v>
      </c>
      <c r="J64" s="98">
        <v>0</v>
      </c>
      <c r="K64" s="99">
        <v>0</v>
      </c>
    </row>
    <row r="65" spans="1:11" ht="13.5">
      <c r="A65" s="96" t="s">
        <v>65</v>
      </c>
      <c r="B65" s="97">
        <v>0</v>
      </c>
      <c r="C65" s="98">
        <v>0</v>
      </c>
      <c r="D65" s="99">
        <v>0</v>
      </c>
      <c r="E65" s="97">
        <v>0</v>
      </c>
      <c r="F65" s="98">
        <v>0</v>
      </c>
      <c r="G65" s="99">
        <v>0</v>
      </c>
      <c r="H65" s="100">
        <v>0</v>
      </c>
      <c r="I65" s="97">
        <v>0</v>
      </c>
      <c r="J65" s="98">
        <v>0</v>
      </c>
      <c r="K65" s="99">
        <v>0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3.5">
      <c r="A67" s="105"/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3.5">
      <c r="A68" s="107"/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3.5">
      <c r="A69" s="108"/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3.5" hidden="1">
      <c r="A70" s="4" t="s">
        <v>134</v>
      </c>
      <c r="B70" s="5">
        <f>IF(ISERROR(B71/B72),0,(B71/B72))</f>
        <v>1.16495537161243</v>
      </c>
      <c r="C70" s="5">
        <f aca="true" t="shared" si="8" ref="C70:K70">IF(ISERROR(C71/C72),0,(C71/C72))</f>
        <v>-2.1563390837583976E-05</v>
      </c>
      <c r="D70" s="5">
        <f t="shared" si="8"/>
        <v>-1.592124030125241E-05</v>
      </c>
      <c r="E70" s="5">
        <f t="shared" si="8"/>
        <v>0.7622836253226455</v>
      </c>
      <c r="F70" s="5">
        <f t="shared" si="8"/>
        <v>0.7630509039288623</v>
      </c>
      <c r="G70" s="5">
        <f t="shared" si="8"/>
        <v>0.7630509039288623</v>
      </c>
      <c r="H70" s="5">
        <f t="shared" si="8"/>
        <v>0</v>
      </c>
      <c r="I70" s="5">
        <f t="shared" si="8"/>
        <v>0.7357672365868434</v>
      </c>
      <c r="J70" s="5">
        <f t="shared" si="8"/>
        <v>0.7461513001230181</v>
      </c>
      <c r="K70" s="5">
        <f t="shared" si="8"/>
        <v>0.7222848808502662</v>
      </c>
    </row>
    <row r="71" spans="1:11" ht="12.75" hidden="1">
      <c r="A71" s="2" t="s">
        <v>135</v>
      </c>
      <c r="B71" s="2">
        <f>+B83</f>
        <v>35546910</v>
      </c>
      <c r="C71" s="2">
        <f aca="true" t="shared" si="9" ref="C71:K71">+C83</f>
        <v>-920</v>
      </c>
      <c r="D71" s="2">
        <f t="shared" si="9"/>
        <v>-678</v>
      </c>
      <c r="E71" s="2">
        <f t="shared" si="9"/>
        <v>34884150</v>
      </c>
      <c r="F71" s="2">
        <f t="shared" si="9"/>
        <v>30120766</v>
      </c>
      <c r="G71" s="2">
        <f t="shared" si="9"/>
        <v>30120766</v>
      </c>
      <c r="H71" s="2">
        <f t="shared" si="9"/>
        <v>0</v>
      </c>
      <c r="I71" s="2">
        <f t="shared" si="9"/>
        <v>30445751</v>
      </c>
      <c r="J71" s="2">
        <f t="shared" si="9"/>
        <v>32295710</v>
      </c>
      <c r="K71" s="2">
        <f t="shared" si="9"/>
        <v>32700392</v>
      </c>
    </row>
    <row r="72" spans="1:11" ht="12.75" hidden="1">
      <c r="A72" s="2" t="s">
        <v>136</v>
      </c>
      <c r="B72" s="2">
        <f>+B77</f>
        <v>30513538</v>
      </c>
      <c r="C72" s="2">
        <f aca="true" t="shared" si="10" ref="C72:K72">+C77</f>
        <v>42664904</v>
      </c>
      <c r="D72" s="2">
        <f t="shared" si="10"/>
        <v>42584622</v>
      </c>
      <c r="E72" s="2">
        <f t="shared" si="10"/>
        <v>45762691</v>
      </c>
      <c r="F72" s="2">
        <f t="shared" si="10"/>
        <v>39474124</v>
      </c>
      <c r="G72" s="2">
        <f t="shared" si="10"/>
        <v>39474124</v>
      </c>
      <c r="H72" s="2">
        <f t="shared" si="10"/>
        <v>40049824</v>
      </c>
      <c r="I72" s="2">
        <f t="shared" si="10"/>
        <v>41379596</v>
      </c>
      <c r="J72" s="2">
        <f t="shared" si="10"/>
        <v>43283058</v>
      </c>
      <c r="K72" s="2">
        <f t="shared" si="10"/>
        <v>45273538</v>
      </c>
    </row>
    <row r="73" spans="1:11" ht="12.75" hidden="1">
      <c r="A73" s="2" t="s">
        <v>137</v>
      </c>
      <c r="B73" s="2">
        <f>+B74</f>
        <v>-4977825.499999995</v>
      </c>
      <c r="C73" s="2">
        <f aca="true" t="shared" si="11" ref="C73:K73">+(C78+C80+C81+C82)-(B78+B80+B81+B82)</f>
        <v>9722949</v>
      </c>
      <c r="D73" s="2">
        <f t="shared" si="11"/>
        <v>-29230526</v>
      </c>
      <c r="E73" s="2">
        <f t="shared" si="11"/>
        <v>20020646</v>
      </c>
      <c r="F73" s="2">
        <f>+(F78+F80+F81+F82)-(D78+D80+D81+D82)</f>
        <v>39437463</v>
      </c>
      <c r="G73" s="2">
        <f>+(G78+G80+G81+G82)-(D78+D80+D81+D82)</f>
        <v>39437463</v>
      </c>
      <c r="H73" s="2">
        <f>+(H78+H80+H81+H82)-(D78+D80+D81+D82)</f>
        <v>25474667</v>
      </c>
      <c r="I73" s="2">
        <f>+(I78+I80+I81+I82)-(E78+E80+E81+E82)</f>
        <v>21584251</v>
      </c>
      <c r="J73" s="2">
        <f t="shared" si="11"/>
        <v>6108368</v>
      </c>
      <c r="K73" s="2">
        <f t="shared" si="11"/>
        <v>7469734</v>
      </c>
    </row>
    <row r="74" spans="1:11" ht="12.75" hidden="1">
      <c r="A74" s="2" t="s">
        <v>138</v>
      </c>
      <c r="B74" s="2">
        <f>+TREND(C74:E74)</f>
        <v>-4977825.499999995</v>
      </c>
      <c r="C74" s="2">
        <f>+C73</f>
        <v>9722949</v>
      </c>
      <c r="D74" s="2">
        <f aca="true" t="shared" si="12" ref="D74:K74">+D73</f>
        <v>-29230526</v>
      </c>
      <c r="E74" s="2">
        <f t="shared" si="12"/>
        <v>20020646</v>
      </c>
      <c r="F74" s="2">
        <f t="shared" si="12"/>
        <v>39437463</v>
      </c>
      <c r="G74" s="2">
        <f t="shared" si="12"/>
        <v>39437463</v>
      </c>
      <c r="H74" s="2">
        <f t="shared" si="12"/>
        <v>25474667</v>
      </c>
      <c r="I74" s="2">
        <f t="shared" si="12"/>
        <v>21584251</v>
      </c>
      <c r="J74" s="2">
        <f t="shared" si="12"/>
        <v>6108368</v>
      </c>
      <c r="K74" s="2">
        <f t="shared" si="12"/>
        <v>7469734</v>
      </c>
    </row>
    <row r="75" spans="1:11" ht="12.75" hidden="1">
      <c r="A75" s="2" t="s">
        <v>139</v>
      </c>
      <c r="B75" s="2">
        <f>+B84-(((B80+B81+B78)*B70)-B79)</f>
        <v>38847909.04539939</v>
      </c>
      <c r="C75" s="2">
        <f aca="true" t="shared" si="13" ref="C75:K75">+C84-(((C80+C81+C78)*C70)-C79)</f>
        <v>-13918093.01142316</v>
      </c>
      <c r="D75" s="2">
        <f t="shared" si="13"/>
        <v>8918459.104581978</v>
      </c>
      <c r="E75" s="2">
        <f t="shared" si="13"/>
        <v>157498031.8027182</v>
      </c>
      <c r="F75" s="2">
        <f t="shared" si="13"/>
        <v>51651179.06617956</v>
      </c>
      <c r="G75" s="2">
        <f t="shared" si="13"/>
        <v>51651179.06617956</v>
      </c>
      <c r="H75" s="2">
        <f t="shared" si="13"/>
        <v>25916806</v>
      </c>
      <c r="I75" s="2">
        <f t="shared" si="13"/>
        <v>43356910.2124102</v>
      </c>
      <c r="J75" s="2">
        <f t="shared" si="13"/>
        <v>46204674.478525616</v>
      </c>
      <c r="K75" s="2">
        <f t="shared" si="13"/>
        <v>49729173.577439785</v>
      </c>
    </row>
    <row r="76" spans="1:11" ht="12.75" hidden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2.75" hidden="1">
      <c r="A77" s="1" t="s">
        <v>66</v>
      </c>
      <c r="B77" s="3">
        <v>30513538</v>
      </c>
      <c r="C77" s="3">
        <v>42664904</v>
      </c>
      <c r="D77" s="3">
        <v>42584622</v>
      </c>
      <c r="E77" s="3">
        <v>45762691</v>
      </c>
      <c r="F77" s="3">
        <v>39474124</v>
      </c>
      <c r="G77" s="3">
        <v>39474124</v>
      </c>
      <c r="H77" s="3">
        <v>40049824</v>
      </c>
      <c r="I77" s="3">
        <v>41379596</v>
      </c>
      <c r="J77" s="3">
        <v>43283058</v>
      </c>
      <c r="K77" s="3">
        <v>45273538</v>
      </c>
    </row>
    <row r="78" spans="1:11" ht="12.75" hidden="1">
      <c r="A78" s="1" t="s">
        <v>67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2.75" hidden="1">
      <c r="A79" s="1" t="s">
        <v>68</v>
      </c>
      <c r="B79" s="3">
        <v>53020141</v>
      </c>
      <c r="C79" s="3">
        <v>-13918565</v>
      </c>
      <c r="D79" s="3">
        <v>8918576</v>
      </c>
      <c r="E79" s="3">
        <v>146423528</v>
      </c>
      <c r="F79" s="3">
        <v>49912586</v>
      </c>
      <c r="G79" s="3">
        <v>49912586</v>
      </c>
      <c r="H79" s="3">
        <v>-312179</v>
      </c>
      <c r="I79" s="3">
        <v>43619507</v>
      </c>
      <c r="J79" s="3">
        <v>51380825</v>
      </c>
      <c r="K79" s="3">
        <v>59337085</v>
      </c>
    </row>
    <row r="80" spans="1:11" ht="12.75" hidden="1">
      <c r="A80" s="1" t="s">
        <v>69</v>
      </c>
      <c r="B80" s="3">
        <v>8696570</v>
      </c>
      <c r="C80" s="3">
        <v>16064656</v>
      </c>
      <c r="D80" s="3">
        <v>-1011758</v>
      </c>
      <c r="E80" s="3">
        <v>12220620</v>
      </c>
      <c r="F80" s="3">
        <v>28304674</v>
      </c>
      <c r="G80" s="3">
        <v>28304674</v>
      </c>
      <c r="H80" s="3">
        <v>15451749</v>
      </c>
      <c r="I80" s="3">
        <v>30058227</v>
      </c>
      <c r="J80" s="3">
        <v>35733674</v>
      </c>
      <c r="K80" s="3">
        <v>42750573</v>
      </c>
    </row>
    <row r="81" spans="1:11" ht="12.75" hidden="1">
      <c r="A81" s="1" t="s">
        <v>70</v>
      </c>
      <c r="B81" s="3">
        <v>3468902</v>
      </c>
      <c r="C81" s="3">
        <v>5823765</v>
      </c>
      <c r="D81" s="3">
        <v>-6330347</v>
      </c>
      <c r="E81" s="3">
        <v>457921</v>
      </c>
      <c r="F81" s="3">
        <v>3790684</v>
      </c>
      <c r="G81" s="3">
        <v>3790684</v>
      </c>
      <c r="H81" s="3">
        <v>2680813</v>
      </c>
      <c r="I81" s="3">
        <v>4204565</v>
      </c>
      <c r="J81" s="3">
        <v>4637486</v>
      </c>
      <c r="K81" s="3">
        <v>5090321</v>
      </c>
    </row>
    <row r="82" spans="1:11" ht="12.75" hidden="1">
      <c r="A82" s="1" t="s">
        <v>71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2.75" hidden="1">
      <c r="A83" s="1" t="s">
        <v>72</v>
      </c>
      <c r="B83" s="3">
        <v>35546910</v>
      </c>
      <c r="C83" s="3">
        <v>-920</v>
      </c>
      <c r="D83" s="3">
        <v>-678</v>
      </c>
      <c r="E83" s="3">
        <v>34884150</v>
      </c>
      <c r="F83" s="3">
        <v>30120766</v>
      </c>
      <c r="G83" s="3">
        <v>30120766</v>
      </c>
      <c r="H83" s="3">
        <v>0</v>
      </c>
      <c r="I83" s="3">
        <v>30445751</v>
      </c>
      <c r="J83" s="3">
        <v>32295710</v>
      </c>
      <c r="K83" s="3">
        <v>32700392</v>
      </c>
    </row>
    <row r="84" spans="1:11" ht="12.75" hidden="1">
      <c r="A84" s="1" t="s">
        <v>73</v>
      </c>
      <c r="B84" s="3">
        <v>0</v>
      </c>
      <c r="C84" s="3">
        <v>0</v>
      </c>
      <c r="D84" s="3">
        <v>0</v>
      </c>
      <c r="E84" s="3">
        <v>20739148</v>
      </c>
      <c r="F84" s="3">
        <v>26228985</v>
      </c>
      <c r="G84" s="3">
        <v>26228985</v>
      </c>
      <c r="H84" s="3">
        <v>26228985</v>
      </c>
      <c r="I84" s="3">
        <v>24946843</v>
      </c>
      <c r="J84" s="3">
        <v>24946843</v>
      </c>
      <c r="K84" s="3">
        <v>24946843</v>
      </c>
    </row>
    <row r="85" spans="1:11" ht="12.75" hidden="1">
      <c r="A85" s="1" t="s">
        <v>74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55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" customHeight="1">
      <c r="A1" s="109" t="s">
        <v>127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9</v>
      </c>
      <c r="D3" s="15" t="s">
        <v>9</v>
      </c>
      <c r="E3" s="13" t="s">
        <v>10</v>
      </c>
      <c r="F3" s="14" t="s">
        <v>11</v>
      </c>
      <c r="G3" s="15" t="s">
        <v>12</v>
      </c>
      <c r="H3" s="16" t="s">
        <v>13</v>
      </c>
      <c r="I3" s="13" t="s">
        <v>14</v>
      </c>
      <c r="J3" s="14" t="s">
        <v>15</v>
      </c>
      <c r="K3" s="15" t="s">
        <v>16</v>
      </c>
    </row>
    <row r="4" spans="1:11" ht="13.5">
      <c r="A4" s="17" t="s">
        <v>17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18</v>
      </c>
      <c r="B5" s="6">
        <v>0</v>
      </c>
      <c r="C5" s="6">
        <v>0</v>
      </c>
      <c r="D5" s="23">
        <v>0</v>
      </c>
      <c r="E5" s="24">
        <v>0</v>
      </c>
      <c r="F5" s="6">
        <v>0</v>
      </c>
      <c r="G5" s="25">
        <v>0</v>
      </c>
      <c r="H5" s="26">
        <v>0</v>
      </c>
      <c r="I5" s="24">
        <v>0</v>
      </c>
      <c r="J5" s="6">
        <v>0</v>
      </c>
      <c r="K5" s="25">
        <v>0</v>
      </c>
    </row>
    <row r="6" spans="1:11" ht="13.5">
      <c r="A6" s="22" t="s">
        <v>19</v>
      </c>
      <c r="B6" s="6">
        <v>37167578</v>
      </c>
      <c r="C6" s="6">
        <v>53962323</v>
      </c>
      <c r="D6" s="23">
        <v>58420644</v>
      </c>
      <c r="E6" s="24">
        <v>88392069</v>
      </c>
      <c r="F6" s="6">
        <v>67065250</v>
      </c>
      <c r="G6" s="25">
        <v>67065250</v>
      </c>
      <c r="H6" s="26">
        <v>69322311</v>
      </c>
      <c r="I6" s="24">
        <v>71050262</v>
      </c>
      <c r="J6" s="6">
        <v>75272299</v>
      </c>
      <c r="K6" s="25">
        <v>79723230</v>
      </c>
    </row>
    <row r="7" spans="1:11" ht="13.5">
      <c r="A7" s="22" t="s">
        <v>20</v>
      </c>
      <c r="B7" s="6">
        <v>6067248</v>
      </c>
      <c r="C7" s="6">
        <v>8599229</v>
      </c>
      <c r="D7" s="23">
        <v>9201816</v>
      </c>
      <c r="E7" s="24">
        <v>11161022</v>
      </c>
      <c r="F7" s="6">
        <v>7256771</v>
      </c>
      <c r="G7" s="25">
        <v>7256771</v>
      </c>
      <c r="H7" s="26">
        <v>5905432</v>
      </c>
      <c r="I7" s="24">
        <v>7681377</v>
      </c>
      <c r="J7" s="6">
        <v>8140459</v>
      </c>
      <c r="K7" s="25">
        <v>8626997</v>
      </c>
    </row>
    <row r="8" spans="1:11" ht="13.5">
      <c r="A8" s="22" t="s">
        <v>21</v>
      </c>
      <c r="B8" s="6">
        <v>300706564</v>
      </c>
      <c r="C8" s="6">
        <v>300805817</v>
      </c>
      <c r="D8" s="23">
        <v>366165410</v>
      </c>
      <c r="E8" s="24">
        <v>366403500</v>
      </c>
      <c r="F8" s="6">
        <v>392130083</v>
      </c>
      <c r="G8" s="25">
        <v>392130083</v>
      </c>
      <c r="H8" s="26">
        <v>369763908</v>
      </c>
      <c r="I8" s="24">
        <v>387266200</v>
      </c>
      <c r="J8" s="6">
        <v>411457850</v>
      </c>
      <c r="K8" s="25">
        <v>441097275</v>
      </c>
    </row>
    <row r="9" spans="1:11" ht="13.5">
      <c r="A9" s="22" t="s">
        <v>22</v>
      </c>
      <c r="B9" s="6">
        <v>13617643</v>
      </c>
      <c r="C9" s="6">
        <v>12673457</v>
      </c>
      <c r="D9" s="23">
        <v>11586717</v>
      </c>
      <c r="E9" s="24">
        <v>10439904</v>
      </c>
      <c r="F9" s="6">
        <v>18153330</v>
      </c>
      <c r="G9" s="25">
        <v>18153330</v>
      </c>
      <c r="H9" s="26">
        <v>15264788</v>
      </c>
      <c r="I9" s="24">
        <v>11345340</v>
      </c>
      <c r="J9" s="6">
        <v>12017732</v>
      </c>
      <c r="K9" s="25">
        <v>12727141</v>
      </c>
    </row>
    <row r="10" spans="1:11" ht="25.5">
      <c r="A10" s="27" t="s">
        <v>129</v>
      </c>
      <c r="B10" s="28">
        <f>SUM(B5:B9)</f>
        <v>357559033</v>
      </c>
      <c r="C10" s="29">
        <f aca="true" t="shared" si="0" ref="C10:K10">SUM(C5:C9)</f>
        <v>376040826</v>
      </c>
      <c r="D10" s="30">
        <f t="shared" si="0"/>
        <v>445374587</v>
      </c>
      <c r="E10" s="28">
        <f t="shared" si="0"/>
        <v>476396495</v>
      </c>
      <c r="F10" s="29">
        <f t="shared" si="0"/>
        <v>484605434</v>
      </c>
      <c r="G10" s="31">
        <f t="shared" si="0"/>
        <v>484605434</v>
      </c>
      <c r="H10" s="32">
        <f t="shared" si="0"/>
        <v>460256439</v>
      </c>
      <c r="I10" s="28">
        <f t="shared" si="0"/>
        <v>477343179</v>
      </c>
      <c r="J10" s="29">
        <f t="shared" si="0"/>
        <v>506888340</v>
      </c>
      <c r="K10" s="31">
        <f t="shared" si="0"/>
        <v>542174643</v>
      </c>
    </row>
    <row r="11" spans="1:11" ht="13.5">
      <c r="A11" s="22" t="s">
        <v>23</v>
      </c>
      <c r="B11" s="6">
        <v>152587547</v>
      </c>
      <c r="C11" s="6">
        <v>152143619</v>
      </c>
      <c r="D11" s="23">
        <v>173694819</v>
      </c>
      <c r="E11" s="24">
        <v>205725807</v>
      </c>
      <c r="F11" s="6">
        <v>206159588</v>
      </c>
      <c r="G11" s="25">
        <v>206159588</v>
      </c>
      <c r="H11" s="26">
        <v>188551729</v>
      </c>
      <c r="I11" s="24">
        <v>222746265</v>
      </c>
      <c r="J11" s="6">
        <v>232809858</v>
      </c>
      <c r="K11" s="25">
        <v>248841927</v>
      </c>
    </row>
    <row r="12" spans="1:11" ht="13.5">
      <c r="A12" s="22" t="s">
        <v>24</v>
      </c>
      <c r="B12" s="6">
        <v>5451994</v>
      </c>
      <c r="C12" s="6">
        <v>4087340</v>
      </c>
      <c r="D12" s="23">
        <v>6952427</v>
      </c>
      <c r="E12" s="24">
        <v>7574057</v>
      </c>
      <c r="F12" s="6">
        <v>7574057</v>
      </c>
      <c r="G12" s="25">
        <v>7574057</v>
      </c>
      <c r="H12" s="26">
        <v>7129742</v>
      </c>
      <c r="I12" s="24">
        <v>8018021</v>
      </c>
      <c r="J12" s="6">
        <v>8579280</v>
      </c>
      <c r="K12" s="25">
        <v>9179833</v>
      </c>
    </row>
    <row r="13" spans="1:11" ht="13.5">
      <c r="A13" s="22" t="s">
        <v>130</v>
      </c>
      <c r="B13" s="6">
        <v>62755934</v>
      </c>
      <c r="C13" s="6">
        <v>66992984</v>
      </c>
      <c r="D13" s="23">
        <v>69604915</v>
      </c>
      <c r="E13" s="24">
        <v>38192494</v>
      </c>
      <c r="F13" s="6">
        <v>80286623</v>
      </c>
      <c r="G13" s="25">
        <v>80286623</v>
      </c>
      <c r="H13" s="26">
        <v>61843086</v>
      </c>
      <c r="I13" s="24">
        <v>84248645</v>
      </c>
      <c r="J13" s="6">
        <v>88293827</v>
      </c>
      <c r="K13" s="25">
        <v>92533246</v>
      </c>
    </row>
    <row r="14" spans="1:11" ht="13.5">
      <c r="A14" s="22" t="s">
        <v>25</v>
      </c>
      <c r="B14" s="6">
        <v>4320107</v>
      </c>
      <c r="C14" s="6">
        <v>4496678</v>
      </c>
      <c r="D14" s="23">
        <v>3752248</v>
      </c>
      <c r="E14" s="24">
        <v>3522082</v>
      </c>
      <c r="F14" s="6">
        <v>4180348</v>
      </c>
      <c r="G14" s="25">
        <v>4180348</v>
      </c>
      <c r="H14" s="26">
        <v>2730098</v>
      </c>
      <c r="I14" s="24">
        <v>4384590</v>
      </c>
      <c r="J14" s="6">
        <v>4595075</v>
      </c>
      <c r="K14" s="25">
        <v>4815663</v>
      </c>
    </row>
    <row r="15" spans="1:11" ht="13.5">
      <c r="A15" s="22" t="s">
        <v>26</v>
      </c>
      <c r="B15" s="6">
        <v>35057078</v>
      </c>
      <c r="C15" s="6">
        <v>49173151</v>
      </c>
      <c r="D15" s="23">
        <v>49017085</v>
      </c>
      <c r="E15" s="24">
        <v>30443359</v>
      </c>
      <c r="F15" s="6">
        <v>31709297</v>
      </c>
      <c r="G15" s="25">
        <v>31709297</v>
      </c>
      <c r="H15" s="26">
        <v>27027071</v>
      </c>
      <c r="I15" s="24">
        <v>27745098</v>
      </c>
      <c r="J15" s="6">
        <v>28958774</v>
      </c>
      <c r="K15" s="25">
        <v>30349421</v>
      </c>
    </row>
    <row r="16" spans="1:11" ht="13.5">
      <c r="A16" s="22" t="s">
        <v>21</v>
      </c>
      <c r="B16" s="6">
        <v>0</v>
      </c>
      <c r="C16" s="6">
        <v>11707789</v>
      </c>
      <c r="D16" s="23">
        <v>14000000</v>
      </c>
      <c r="E16" s="24">
        <v>0</v>
      </c>
      <c r="F16" s="6">
        <v>0</v>
      </c>
      <c r="G16" s="25">
        <v>0</v>
      </c>
      <c r="H16" s="26">
        <v>14000000</v>
      </c>
      <c r="I16" s="24">
        <v>0</v>
      </c>
      <c r="J16" s="6">
        <v>0</v>
      </c>
      <c r="K16" s="25">
        <v>0</v>
      </c>
    </row>
    <row r="17" spans="1:11" ht="13.5">
      <c r="A17" s="22" t="s">
        <v>27</v>
      </c>
      <c r="B17" s="6">
        <v>197867714</v>
      </c>
      <c r="C17" s="6">
        <v>212382111</v>
      </c>
      <c r="D17" s="23">
        <v>221351542</v>
      </c>
      <c r="E17" s="24">
        <v>184141153</v>
      </c>
      <c r="F17" s="6">
        <v>247238386</v>
      </c>
      <c r="G17" s="25">
        <v>247238386</v>
      </c>
      <c r="H17" s="26">
        <v>178569830</v>
      </c>
      <c r="I17" s="24">
        <v>207400543</v>
      </c>
      <c r="J17" s="6">
        <v>223219745</v>
      </c>
      <c r="K17" s="25">
        <v>234129569</v>
      </c>
    </row>
    <row r="18" spans="1:11" ht="13.5">
      <c r="A18" s="33" t="s">
        <v>28</v>
      </c>
      <c r="B18" s="34">
        <f>SUM(B11:B17)</f>
        <v>458040374</v>
      </c>
      <c r="C18" s="35">
        <f aca="true" t="shared" si="1" ref="C18:K18">SUM(C11:C17)</f>
        <v>500983672</v>
      </c>
      <c r="D18" s="36">
        <f t="shared" si="1"/>
        <v>538373036</v>
      </c>
      <c r="E18" s="34">
        <f t="shared" si="1"/>
        <v>469598952</v>
      </c>
      <c r="F18" s="35">
        <f t="shared" si="1"/>
        <v>577148299</v>
      </c>
      <c r="G18" s="37">
        <f t="shared" si="1"/>
        <v>577148299</v>
      </c>
      <c r="H18" s="38">
        <f t="shared" si="1"/>
        <v>479851556</v>
      </c>
      <c r="I18" s="34">
        <f t="shared" si="1"/>
        <v>554543162</v>
      </c>
      <c r="J18" s="35">
        <f t="shared" si="1"/>
        <v>586456559</v>
      </c>
      <c r="K18" s="37">
        <f t="shared" si="1"/>
        <v>619849659</v>
      </c>
    </row>
    <row r="19" spans="1:11" ht="13.5">
      <c r="A19" s="33" t="s">
        <v>29</v>
      </c>
      <c r="B19" s="39">
        <f>+B10-B18</f>
        <v>-100481341</v>
      </c>
      <c r="C19" s="40">
        <f aca="true" t="shared" si="2" ref="C19:K19">+C10-C18</f>
        <v>-124942846</v>
      </c>
      <c r="D19" s="41">
        <f t="shared" si="2"/>
        <v>-92998449</v>
      </c>
      <c r="E19" s="39">
        <f t="shared" si="2"/>
        <v>6797543</v>
      </c>
      <c r="F19" s="40">
        <f t="shared" si="2"/>
        <v>-92542865</v>
      </c>
      <c r="G19" s="42">
        <f t="shared" si="2"/>
        <v>-92542865</v>
      </c>
      <c r="H19" s="43">
        <f t="shared" si="2"/>
        <v>-19595117</v>
      </c>
      <c r="I19" s="39">
        <f t="shared" si="2"/>
        <v>-77199983</v>
      </c>
      <c r="J19" s="40">
        <f t="shared" si="2"/>
        <v>-79568219</v>
      </c>
      <c r="K19" s="42">
        <f t="shared" si="2"/>
        <v>-77675016</v>
      </c>
    </row>
    <row r="20" spans="1:11" ht="25.5">
      <c r="A20" s="44" t="s">
        <v>30</v>
      </c>
      <c r="B20" s="45">
        <v>267683093</v>
      </c>
      <c r="C20" s="46">
        <v>2220948</v>
      </c>
      <c r="D20" s="47">
        <v>335775123</v>
      </c>
      <c r="E20" s="45">
        <v>275838500</v>
      </c>
      <c r="F20" s="46">
        <v>279708917</v>
      </c>
      <c r="G20" s="48">
        <v>279708917</v>
      </c>
      <c r="H20" s="49">
        <v>267828634</v>
      </c>
      <c r="I20" s="45">
        <v>263487800</v>
      </c>
      <c r="J20" s="46">
        <v>277232150</v>
      </c>
      <c r="K20" s="48">
        <v>293485725</v>
      </c>
    </row>
    <row r="21" spans="1:11" ht="63.75">
      <c r="A21" s="50" t="s">
        <v>131</v>
      </c>
      <c r="B21" s="51">
        <v>0</v>
      </c>
      <c r="C21" s="52">
        <v>333147040</v>
      </c>
      <c r="D21" s="53">
        <v>0</v>
      </c>
      <c r="E21" s="51">
        <v>0</v>
      </c>
      <c r="F21" s="52">
        <v>0</v>
      </c>
      <c r="G21" s="54">
        <v>0</v>
      </c>
      <c r="H21" s="55">
        <v>0</v>
      </c>
      <c r="I21" s="51">
        <v>0</v>
      </c>
      <c r="J21" s="52">
        <v>0</v>
      </c>
      <c r="K21" s="54">
        <v>0</v>
      </c>
    </row>
    <row r="22" spans="1:11" ht="25.5">
      <c r="A22" s="56" t="s">
        <v>132</v>
      </c>
      <c r="B22" s="57">
        <f>SUM(B19:B21)</f>
        <v>167201752</v>
      </c>
      <c r="C22" s="58">
        <f aca="true" t="shared" si="3" ref="C22:K22">SUM(C19:C21)</f>
        <v>210425142</v>
      </c>
      <c r="D22" s="59">
        <f t="shared" si="3"/>
        <v>242776674</v>
      </c>
      <c r="E22" s="57">
        <f t="shared" si="3"/>
        <v>282636043</v>
      </c>
      <c r="F22" s="58">
        <f t="shared" si="3"/>
        <v>187166052</v>
      </c>
      <c r="G22" s="60">
        <f t="shared" si="3"/>
        <v>187166052</v>
      </c>
      <c r="H22" s="61">
        <f t="shared" si="3"/>
        <v>248233517</v>
      </c>
      <c r="I22" s="57">
        <f t="shared" si="3"/>
        <v>186287817</v>
      </c>
      <c r="J22" s="58">
        <f t="shared" si="3"/>
        <v>197663931</v>
      </c>
      <c r="K22" s="60">
        <f t="shared" si="3"/>
        <v>215810709</v>
      </c>
    </row>
    <row r="23" spans="1:11" ht="13.5">
      <c r="A23" s="50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62" t="s">
        <v>32</v>
      </c>
      <c r="B24" s="39">
        <f>SUM(B22:B23)</f>
        <v>167201752</v>
      </c>
      <c r="C24" s="40">
        <f aca="true" t="shared" si="4" ref="C24:K24">SUM(C22:C23)</f>
        <v>210425142</v>
      </c>
      <c r="D24" s="41">
        <f t="shared" si="4"/>
        <v>242776674</v>
      </c>
      <c r="E24" s="39">
        <f t="shared" si="4"/>
        <v>282636043</v>
      </c>
      <c r="F24" s="40">
        <f t="shared" si="4"/>
        <v>187166052</v>
      </c>
      <c r="G24" s="42">
        <f t="shared" si="4"/>
        <v>187166052</v>
      </c>
      <c r="H24" s="43">
        <f t="shared" si="4"/>
        <v>248233517</v>
      </c>
      <c r="I24" s="39">
        <f t="shared" si="4"/>
        <v>186287817</v>
      </c>
      <c r="J24" s="40">
        <f t="shared" si="4"/>
        <v>197663931</v>
      </c>
      <c r="K24" s="42">
        <f t="shared" si="4"/>
        <v>215810709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64" t="s">
        <v>133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3.5">
      <c r="A27" s="33" t="s">
        <v>33</v>
      </c>
      <c r="B27" s="7">
        <v>196268818</v>
      </c>
      <c r="C27" s="7">
        <v>222252881</v>
      </c>
      <c r="D27" s="69">
        <v>266785398</v>
      </c>
      <c r="E27" s="70">
        <v>282624043</v>
      </c>
      <c r="F27" s="7">
        <v>267990668</v>
      </c>
      <c r="G27" s="71">
        <v>267990668</v>
      </c>
      <c r="H27" s="72">
        <v>229438025</v>
      </c>
      <c r="I27" s="70">
        <v>271221430</v>
      </c>
      <c r="J27" s="7">
        <v>281421461</v>
      </c>
      <c r="K27" s="71">
        <v>299634502</v>
      </c>
    </row>
    <row r="28" spans="1:11" ht="13.5">
      <c r="A28" s="73" t="s">
        <v>34</v>
      </c>
      <c r="B28" s="6">
        <v>187303862</v>
      </c>
      <c r="C28" s="6">
        <v>11369440</v>
      </c>
      <c r="D28" s="23">
        <v>134240309</v>
      </c>
      <c r="E28" s="24">
        <v>276063499</v>
      </c>
      <c r="F28" s="6">
        <v>265708918</v>
      </c>
      <c r="G28" s="25">
        <v>265708918</v>
      </c>
      <c r="H28" s="26">
        <v>0</v>
      </c>
      <c r="I28" s="24">
        <v>263487800</v>
      </c>
      <c r="J28" s="6">
        <v>277232150</v>
      </c>
      <c r="K28" s="25">
        <v>295235725</v>
      </c>
    </row>
    <row r="29" spans="1:11" ht="13.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3.5">
      <c r="A30" s="22" t="s">
        <v>35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36</v>
      </c>
      <c r="B31" s="6">
        <v>8964955</v>
      </c>
      <c r="C31" s="6">
        <v>0</v>
      </c>
      <c r="D31" s="23">
        <v>14442344</v>
      </c>
      <c r="E31" s="24">
        <v>6420544</v>
      </c>
      <c r="F31" s="6">
        <v>1960900</v>
      </c>
      <c r="G31" s="25">
        <v>1960900</v>
      </c>
      <c r="H31" s="26">
        <v>0</v>
      </c>
      <c r="I31" s="24">
        <v>7733630</v>
      </c>
      <c r="J31" s="6">
        <v>4189311</v>
      </c>
      <c r="K31" s="25">
        <v>4398777</v>
      </c>
    </row>
    <row r="32" spans="1:11" ht="13.5">
      <c r="A32" s="33" t="s">
        <v>37</v>
      </c>
      <c r="B32" s="7">
        <f>SUM(B28:B31)</f>
        <v>196268817</v>
      </c>
      <c r="C32" s="7">
        <f aca="true" t="shared" si="5" ref="C32:K32">SUM(C28:C31)</f>
        <v>11369440</v>
      </c>
      <c r="D32" s="69">
        <f t="shared" si="5"/>
        <v>148682653</v>
      </c>
      <c r="E32" s="70">
        <f t="shared" si="5"/>
        <v>282484043</v>
      </c>
      <c r="F32" s="7">
        <f t="shared" si="5"/>
        <v>267669818</v>
      </c>
      <c r="G32" s="71">
        <f t="shared" si="5"/>
        <v>267669818</v>
      </c>
      <c r="H32" s="72">
        <f t="shared" si="5"/>
        <v>0</v>
      </c>
      <c r="I32" s="70">
        <f t="shared" si="5"/>
        <v>271221430</v>
      </c>
      <c r="J32" s="7">
        <f t="shared" si="5"/>
        <v>281421461</v>
      </c>
      <c r="K32" s="71">
        <f t="shared" si="5"/>
        <v>299634502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3.5">
      <c r="A34" s="64" t="s">
        <v>38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3.5">
      <c r="A35" s="22" t="s">
        <v>39</v>
      </c>
      <c r="B35" s="6">
        <v>88520826</v>
      </c>
      <c r="C35" s="6">
        <v>93643071</v>
      </c>
      <c r="D35" s="23">
        <v>118769804</v>
      </c>
      <c r="E35" s="24">
        <v>282609294</v>
      </c>
      <c r="F35" s="6">
        <v>75862600</v>
      </c>
      <c r="G35" s="25">
        <v>75862600</v>
      </c>
      <c r="H35" s="26">
        <v>144543633</v>
      </c>
      <c r="I35" s="24">
        <v>54206463</v>
      </c>
      <c r="J35" s="6">
        <v>67798249</v>
      </c>
      <c r="K35" s="25">
        <v>87506361</v>
      </c>
    </row>
    <row r="36" spans="1:11" ht="13.5">
      <c r="A36" s="22" t="s">
        <v>40</v>
      </c>
      <c r="B36" s="6">
        <v>1815152726</v>
      </c>
      <c r="C36" s="6">
        <v>139269297</v>
      </c>
      <c r="D36" s="23">
        <v>2171694131</v>
      </c>
      <c r="E36" s="24">
        <v>2165143801</v>
      </c>
      <c r="F36" s="6">
        <v>1870330420</v>
      </c>
      <c r="G36" s="25">
        <v>1870330420</v>
      </c>
      <c r="H36" s="26">
        <v>2338910270</v>
      </c>
      <c r="I36" s="24">
        <v>2290106201</v>
      </c>
      <c r="J36" s="6">
        <v>2362707533</v>
      </c>
      <c r="K36" s="25">
        <v>2496194139</v>
      </c>
    </row>
    <row r="37" spans="1:11" ht="13.5">
      <c r="A37" s="22" t="s">
        <v>41</v>
      </c>
      <c r="B37" s="6">
        <v>207505954</v>
      </c>
      <c r="C37" s="6">
        <v>47592439</v>
      </c>
      <c r="D37" s="23">
        <v>176293311</v>
      </c>
      <c r="E37" s="24">
        <v>138272186</v>
      </c>
      <c r="F37" s="6">
        <v>61549903</v>
      </c>
      <c r="G37" s="25">
        <v>61549903</v>
      </c>
      <c r="H37" s="26">
        <v>128421206</v>
      </c>
      <c r="I37" s="24">
        <v>85282315</v>
      </c>
      <c r="J37" s="6">
        <v>86843856</v>
      </c>
      <c r="K37" s="25">
        <v>92040340</v>
      </c>
    </row>
    <row r="38" spans="1:11" ht="13.5">
      <c r="A38" s="22" t="s">
        <v>42</v>
      </c>
      <c r="B38" s="6">
        <v>47161956</v>
      </c>
      <c r="C38" s="6">
        <v>-8280256</v>
      </c>
      <c r="D38" s="23">
        <v>48140162</v>
      </c>
      <c r="E38" s="24">
        <v>36241787</v>
      </c>
      <c r="F38" s="6">
        <v>36490287</v>
      </c>
      <c r="G38" s="25">
        <v>36490287</v>
      </c>
      <c r="H38" s="26">
        <v>43116298</v>
      </c>
      <c r="I38" s="24">
        <v>27811237</v>
      </c>
      <c r="J38" s="6">
        <v>25785866</v>
      </c>
      <c r="K38" s="25">
        <v>27333018</v>
      </c>
    </row>
    <row r="39" spans="1:11" ht="13.5">
      <c r="A39" s="22" t="s">
        <v>43</v>
      </c>
      <c r="B39" s="6">
        <v>1649005642</v>
      </c>
      <c r="C39" s="6">
        <v>-16824963</v>
      </c>
      <c r="D39" s="23">
        <v>2068564603</v>
      </c>
      <c r="E39" s="24">
        <v>1990615079</v>
      </c>
      <c r="F39" s="6">
        <v>1580162162</v>
      </c>
      <c r="G39" s="25">
        <v>1580162162</v>
      </c>
      <c r="H39" s="26">
        <v>2313752914</v>
      </c>
      <c r="I39" s="24">
        <v>2231219112</v>
      </c>
      <c r="J39" s="6">
        <v>2317876060</v>
      </c>
      <c r="K39" s="25">
        <v>2464327142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64" t="s">
        <v>44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3.5">
      <c r="A42" s="22" t="s">
        <v>45</v>
      </c>
      <c r="B42" s="6">
        <v>206387164</v>
      </c>
      <c r="C42" s="6">
        <v>0</v>
      </c>
      <c r="D42" s="23">
        <v>0</v>
      </c>
      <c r="E42" s="24">
        <v>0</v>
      </c>
      <c r="F42" s="6">
        <v>0</v>
      </c>
      <c r="G42" s="25">
        <v>0</v>
      </c>
      <c r="H42" s="26">
        <v>0</v>
      </c>
      <c r="I42" s="24">
        <v>363259505</v>
      </c>
      <c r="J42" s="6">
        <v>391370306</v>
      </c>
      <c r="K42" s="25">
        <v>417353149</v>
      </c>
    </row>
    <row r="43" spans="1:11" ht="13.5">
      <c r="A43" s="22" t="s">
        <v>46</v>
      </c>
      <c r="B43" s="6">
        <v>-177594813</v>
      </c>
      <c r="C43" s="6">
        <v>0</v>
      </c>
      <c r="D43" s="23">
        <v>0</v>
      </c>
      <c r="E43" s="24">
        <v>0</v>
      </c>
      <c r="F43" s="6">
        <v>0</v>
      </c>
      <c r="G43" s="25">
        <v>0</v>
      </c>
      <c r="H43" s="26">
        <v>0</v>
      </c>
      <c r="I43" s="24">
        <v>-271221430</v>
      </c>
      <c r="J43" s="6">
        <v>-281421461</v>
      </c>
      <c r="K43" s="25">
        <v>-299634502</v>
      </c>
    </row>
    <row r="44" spans="1:11" ht="13.5">
      <c r="A44" s="22" t="s">
        <v>47</v>
      </c>
      <c r="B44" s="6">
        <v>-5259026</v>
      </c>
      <c r="C44" s="6">
        <v>164224</v>
      </c>
      <c r="D44" s="23">
        <v>1603795</v>
      </c>
      <c r="E44" s="24">
        <v>3580917</v>
      </c>
      <c r="F44" s="6">
        <v>-3608495</v>
      </c>
      <c r="G44" s="25">
        <v>-3608495</v>
      </c>
      <c r="H44" s="26">
        <v>-783866</v>
      </c>
      <c r="I44" s="24">
        <v>-3728093</v>
      </c>
      <c r="J44" s="6">
        <v>-1176652</v>
      </c>
      <c r="K44" s="25">
        <v>-1247252</v>
      </c>
    </row>
    <row r="45" spans="1:11" ht="13.5">
      <c r="A45" s="33" t="s">
        <v>48</v>
      </c>
      <c r="B45" s="7">
        <v>43023026</v>
      </c>
      <c r="C45" s="7">
        <v>164124</v>
      </c>
      <c r="D45" s="69">
        <v>101482273</v>
      </c>
      <c r="E45" s="70">
        <v>100532692</v>
      </c>
      <c r="F45" s="7">
        <v>43822031</v>
      </c>
      <c r="G45" s="71">
        <v>43822031</v>
      </c>
      <c r="H45" s="72">
        <v>103811390</v>
      </c>
      <c r="I45" s="70">
        <v>101231625</v>
      </c>
      <c r="J45" s="7">
        <v>115009178</v>
      </c>
      <c r="K45" s="71">
        <v>124117518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64" t="s">
        <v>49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3.5">
      <c r="A48" s="22" t="s">
        <v>50</v>
      </c>
      <c r="B48" s="6">
        <v>43023019</v>
      </c>
      <c r="C48" s="6">
        <v>72679122</v>
      </c>
      <c r="D48" s="23">
        <v>58362815</v>
      </c>
      <c r="E48" s="24">
        <v>207062101</v>
      </c>
      <c r="F48" s="6">
        <v>28660300</v>
      </c>
      <c r="G48" s="25">
        <v>28660300</v>
      </c>
      <c r="H48" s="26">
        <v>38803369</v>
      </c>
      <c r="I48" s="24">
        <v>6236967</v>
      </c>
      <c r="J48" s="6">
        <v>7646102</v>
      </c>
      <c r="K48" s="25">
        <v>14473145</v>
      </c>
    </row>
    <row r="49" spans="1:11" ht="13.5">
      <c r="A49" s="22" t="s">
        <v>51</v>
      </c>
      <c r="B49" s="6">
        <f>+B75</f>
        <v>172010751.4585442</v>
      </c>
      <c r="C49" s="6">
        <f aca="true" t="shared" si="6" ref="C49:K49">+C75</f>
        <v>49519762</v>
      </c>
      <c r="D49" s="23">
        <f t="shared" si="6"/>
        <v>163524958</v>
      </c>
      <c r="E49" s="24">
        <f t="shared" si="6"/>
        <v>131247864</v>
      </c>
      <c r="F49" s="6">
        <f t="shared" si="6"/>
        <v>18522867</v>
      </c>
      <c r="G49" s="25">
        <f t="shared" si="6"/>
        <v>18522867</v>
      </c>
      <c r="H49" s="26">
        <f t="shared" si="6"/>
        <v>89214452</v>
      </c>
      <c r="I49" s="24">
        <f t="shared" si="6"/>
        <v>-40012197.25147465</v>
      </c>
      <c r="J49" s="6">
        <f t="shared" si="6"/>
        <v>-56932164.94880022</v>
      </c>
      <c r="K49" s="25">
        <f t="shared" si="6"/>
        <v>-75430382.53224546</v>
      </c>
    </row>
    <row r="50" spans="1:11" ht="13.5">
      <c r="A50" s="33" t="s">
        <v>52</v>
      </c>
      <c r="B50" s="7">
        <f>+B48-B49</f>
        <v>-128987732.4585442</v>
      </c>
      <c r="C50" s="7">
        <f aca="true" t="shared" si="7" ref="C50:K50">+C48-C49</f>
        <v>23159360</v>
      </c>
      <c r="D50" s="69">
        <f t="shared" si="7"/>
        <v>-105162143</v>
      </c>
      <c r="E50" s="70">
        <f t="shared" si="7"/>
        <v>75814237</v>
      </c>
      <c r="F50" s="7">
        <f t="shared" si="7"/>
        <v>10137433</v>
      </c>
      <c r="G50" s="71">
        <f t="shared" si="7"/>
        <v>10137433</v>
      </c>
      <c r="H50" s="72">
        <f t="shared" si="7"/>
        <v>-50411083</v>
      </c>
      <c r="I50" s="70">
        <f t="shared" si="7"/>
        <v>46249164.25147465</v>
      </c>
      <c r="J50" s="7">
        <f t="shared" si="7"/>
        <v>64578266.94880022</v>
      </c>
      <c r="K50" s="71">
        <f t="shared" si="7"/>
        <v>89903527.53224546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3.5">
      <c r="A52" s="64" t="s">
        <v>53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54</v>
      </c>
      <c r="B53" s="6">
        <v>1827315165</v>
      </c>
      <c r="C53" s="6">
        <v>573946836</v>
      </c>
      <c r="D53" s="23">
        <v>1545571402</v>
      </c>
      <c r="E53" s="24">
        <v>1775568313</v>
      </c>
      <c r="F53" s="6">
        <v>1760934938</v>
      </c>
      <c r="G53" s="25">
        <v>1760934938</v>
      </c>
      <c r="H53" s="26">
        <v>1712787541</v>
      </c>
      <c r="I53" s="24">
        <v>1875916494</v>
      </c>
      <c r="J53" s="6">
        <v>1932990037</v>
      </c>
      <c r="K53" s="25">
        <v>2049789690</v>
      </c>
    </row>
    <row r="54" spans="1:11" ht="13.5">
      <c r="A54" s="22" t="s">
        <v>55</v>
      </c>
      <c r="B54" s="6">
        <v>62755934</v>
      </c>
      <c r="C54" s="6">
        <v>0</v>
      </c>
      <c r="D54" s="23">
        <v>66854865</v>
      </c>
      <c r="E54" s="24">
        <v>38192494</v>
      </c>
      <c r="F54" s="6">
        <v>80286623</v>
      </c>
      <c r="G54" s="25">
        <v>80286623</v>
      </c>
      <c r="H54" s="26">
        <v>61843086</v>
      </c>
      <c r="I54" s="24">
        <v>84248645</v>
      </c>
      <c r="J54" s="6">
        <v>88293827</v>
      </c>
      <c r="K54" s="25">
        <v>92533246</v>
      </c>
    </row>
    <row r="55" spans="1:11" ht="13.5">
      <c r="A55" s="22" t="s">
        <v>56</v>
      </c>
      <c r="B55" s="6">
        <v>10144623</v>
      </c>
      <c r="C55" s="6">
        <v>215127904</v>
      </c>
      <c r="D55" s="23">
        <v>192940641</v>
      </c>
      <c r="E55" s="24">
        <v>182208672</v>
      </c>
      <c r="F55" s="6">
        <v>157415061</v>
      </c>
      <c r="G55" s="25">
        <v>157415061</v>
      </c>
      <c r="H55" s="26">
        <v>122719368</v>
      </c>
      <c r="I55" s="24">
        <v>17504585</v>
      </c>
      <c r="J55" s="6">
        <v>18402675</v>
      </c>
      <c r="K55" s="25">
        <v>26655125</v>
      </c>
    </row>
    <row r="56" spans="1:11" ht="13.5">
      <c r="A56" s="22" t="s">
        <v>57</v>
      </c>
      <c r="B56" s="6">
        <v>0</v>
      </c>
      <c r="C56" s="6">
        <v>14306361</v>
      </c>
      <c r="D56" s="23">
        <v>33429960</v>
      </c>
      <c r="E56" s="24">
        <v>22346487</v>
      </c>
      <c r="F56" s="6">
        <v>21040580</v>
      </c>
      <c r="G56" s="25">
        <v>21040580</v>
      </c>
      <c r="H56" s="26">
        <v>18286303</v>
      </c>
      <c r="I56" s="24">
        <v>22896990</v>
      </c>
      <c r="J56" s="6">
        <v>23462085</v>
      </c>
      <c r="K56" s="25">
        <v>24593527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3.5">
      <c r="A58" s="64" t="s">
        <v>58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3.5">
      <c r="A59" s="90" t="s">
        <v>59</v>
      </c>
      <c r="B59" s="6">
        <v>4647191</v>
      </c>
      <c r="C59" s="6">
        <v>2346786</v>
      </c>
      <c r="D59" s="23">
        <v>342786</v>
      </c>
      <c r="E59" s="24">
        <v>5189167</v>
      </c>
      <c r="F59" s="6">
        <v>5189167</v>
      </c>
      <c r="G59" s="25">
        <v>5189167</v>
      </c>
      <c r="H59" s="26">
        <v>5189167</v>
      </c>
      <c r="I59" s="24">
        <v>6189167</v>
      </c>
      <c r="J59" s="6">
        <v>6560517</v>
      </c>
      <c r="K59" s="25">
        <v>6954148</v>
      </c>
    </row>
    <row r="60" spans="1:11" ht="13.5">
      <c r="A60" s="90" t="s">
        <v>60</v>
      </c>
      <c r="B60" s="6">
        <v>0</v>
      </c>
      <c r="C60" s="6">
        <v>0</v>
      </c>
      <c r="D60" s="23">
        <v>0</v>
      </c>
      <c r="E60" s="24">
        <v>0</v>
      </c>
      <c r="F60" s="6">
        <v>0</v>
      </c>
      <c r="G60" s="25">
        <v>0</v>
      </c>
      <c r="H60" s="26">
        <v>0</v>
      </c>
      <c r="I60" s="24">
        <v>0</v>
      </c>
      <c r="J60" s="6">
        <v>0</v>
      </c>
      <c r="K60" s="25">
        <v>0</v>
      </c>
    </row>
    <row r="61" spans="1:11" ht="13.5">
      <c r="A61" s="91" t="s">
        <v>61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3.5">
      <c r="A62" s="96" t="s">
        <v>62</v>
      </c>
      <c r="B62" s="97">
        <v>31819</v>
      </c>
      <c r="C62" s="98">
        <v>33410</v>
      </c>
      <c r="D62" s="99">
        <v>31739</v>
      </c>
      <c r="E62" s="97">
        <v>30152</v>
      </c>
      <c r="F62" s="98">
        <v>30152</v>
      </c>
      <c r="G62" s="99">
        <v>30152</v>
      </c>
      <c r="H62" s="100">
        <v>30152</v>
      </c>
      <c r="I62" s="97">
        <v>28645</v>
      </c>
      <c r="J62" s="98">
        <v>30936</v>
      </c>
      <c r="K62" s="99">
        <v>32947</v>
      </c>
    </row>
    <row r="63" spans="1:11" ht="13.5">
      <c r="A63" s="96" t="s">
        <v>63</v>
      </c>
      <c r="B63" s="97">
        <v>0</v>
      </c>
      <c r="C63" s="98">
        <v>0</v>
      </c>
      <c r="D63" s="99">
        <v>0</v>
      </c>
      <c r="E63" s="97">
        <v>0</v>
      </c>
      <c r="F63" s="98">
        <v>0</v>
      </c>
      <c r="G63" s="99">
        <v>0</v>
      </c>
      <c r="H63" s="100">
        <v>0</v>
      </c>
      <c r="I63" s="97">
        <v>0</v>
      </c>
      <c r="J63" s="98">
        <v>0</v>
      </c>
      <c r="K63" s="99">
        <v>0</v>
      </c>
    </row>
    <row r="64" spans="1:11" ht="13.5">
      <c r="A64" s="96" t="s">
        <v>64</v>
      </c>
      <c r="B64" s="97">
        <v>0</v>
      </c>
      <c r="C64" s="98">
        <v>0</v>
      </c>
      <c r="D64" s="99">
        <v>0</v>
      </c>
      <c r="E64" s="97">
        <v>0</v>
      </c>
      <c r="F64" s="98">
        <v>0</v>
      </c>
      <c r="G64" s="99">
        <v>0</v>
      </c>
      <c r="H64" s="100">
        <v>0</v>
      </c>
      <c r="I64" s="97">
        <v>0</v>
      </c>
      <c r="J64" s="98">
        <v>0</v>
      </c>
      <c r="K64" s="99">
        <v>0</v>
      </c>
    </row>
    <row r="65" spans="1:11" ht="13.5">
      <c r="A65" s="96" t="s">
        <v>65</v>
      </c>
      <c r="B65" s="97">
        <v>0</v>
      </c>
      <c r="C65" s="98">
        <v>0</v>
      </c>
      <c r="D65" s="99">
        <v>0</v>
      </c>
      <c r="E65" s="97">
        <v>0</v>
      </c>
      <c r="F65" s="98">
        <v>0</v>
      </c>
      <c r="G65" s="99">
        <v>0</v>
      </c>
      <c r="H65" s="100">
        <v>0</v>
      </c>
      <c r="I65" s="97">
        <v>0</v>
      </c>
      <c r="J65" s="98">
        <v>0</v>
      </c>
      <c r="K65" s="99">
        <v>0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3.5">
      <c r="A67" s="105"/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3.5">
      <c r="A68" s="107"/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3.5">
      <c r="A69" s="108"/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3.5" hidden="1">
      <c r="A70" s="4" t="s">
        <v>134</v>
      </c>
      <c r="B70" s="5">
        <f>IF(ISERROR(B71/B72),0,(B71/B72))</f>
        <v>0.47662536247394416</v>
      </c>
      <c r="C70" s="5">
        <f aca="true" t="shared" si="8" ref="C70:K70">IF(ISERROR(C71/C72),0,(C71/C72))</f>
        <v>0</v>
      </c>
      <c r="D70" s="5">
        <f t="shared" si="8"/>
        <v>0</v>
      </c>
      <c r="E70" s="5">
        <f t="shared" si="8"/>
        <v>0</v>
      </c>
      <c r="F70" s="5">
        <f t="shared" si="8"/>
        <v>0</v>
      </c>
      <c r="G70" s="5">
        <f t="shared" si="8"/>
        <v>0</v>
      </c>
      <c r="H70" s="5">
        <f t="shared" si="8"/>
        <v>0</v>
      </c>
      <c r="I70" s="5">
        <f t="shared" si="8"/>
        <v>1.6063710208559585</v>
      </c>
      <c r="J70" s="5">
        <f t="shared" si="8"/>
        <v>1.6057702533458826</v>
      </c>
      <c r="K70" s="5">
        <f t="shared" si="8"/>
        <v>1.6048721832109412</v>
      </c>
    </row>
    <row r="71" spans="1:11" ht="12.75" hidden="1">
      <c r="A71" s="2" t="s">
        <v>135</v>
      </c>
      <c r="B71" s="2">
        <f>+B83</f>
        <v>18319673</v>
      </c>
      <c r="C71" s="2">
        <f aca="true" t="shared" si="9" ref="C71:K71">+C83</f>
        <v>0</v>
      </c>
      <c r="D71" s="2">
        <f t="shared" si="9"/>
        <v>0</v>
      </c>
      <c r="E71" s="2">
        <f t="shared" si="9"/>
        <v>0</v>
      </c>
      <c r="F71" s="2">
        <f t="shared" si="9"/>
        <v>0</v>
      </c>
      <c r="G71" s="2">
        <f t="shared" si="9"/>
        <v>0</v>
      </c>
      <c r="H71" s="2">
        <f t="shared" si="9"/>
        <v>0</v>
      </c>
      <c r="I71" s="2">
        <f t="shared" si="9"/>
        <v>115911884</v>
      </c>
      <c r="J71" s="2">
        <f t="shared" si="9"/>
        <v>122741470</v>
      </c>
      <c r="K71" s="2">
        <f t="shared" si="9"/>
        <v>129909518</v>
      </c>
    </row>
    <row r="72" spans="1:11" ht="12.75" hidden="1">
      <c r="A72" s="2" t="s">
        <v>136</v>
      </c>
      <c r="B72" s="2">
        <f>+B77</f>
        <v>38436211</v>
      </c>
      <c r="C72" s="2">
        <f aca="true" t="shared" si="10" ref="C72:K72">+C77</f>
        <v>54672554</v>
      </c>
      <c r="D72" s="2">
        <f t="shared" si="10"/>
        <v>59451240</v>
      </c>
      <c r="E72" s="2">
        <f t="shared" si="10"/>
        <v>89173484</v>
      </c>
      <c r="F72" s="2">
        <f t="shared" si="10"/>
        <v>75560091</v>
      </c>
      <c r="G72" s="2">
        <f t="shared" si="10"/>
        <v>75560091</v>
      </c>
      <c r="H72" s="2">
        <f t="shared" si="10"/>
        <v>70602008</v>
      </c>
      <c r="I72" s="2">
        <f t="shared" si="10"/>
        <v>72157604</v>
      </c>
      <c r="J72" s="2">
        <f t="shared" si="10"/>
        <v>76437753</v>
      </c>
      <c r="K72" s="2">
        <f t="shared" si="10"/>
        <v>80946956</v>
      </c>
    </row>
    <row r="73" spans="1:11" ht="12.75" hidden="1">
      <c r="A73" s="2" t="s">
        <v>137</v>
      </c>
      <c r="B73" s="2">
        <f>+B74</f>
        <v>-9761494.166666668</v>
      </c>
      <c r="C73" s="2">
        <f aca="true" t="shared" si="11" ref="C73:K73">+(C78+C80+C81+C82)-(B78+B80+B81+B82)</f>
        <v>-24344755</v>
      </c>
      <c r="D73" s="2">
        <f t="shared" si="11"/>
        <v>39186070</v>
      </c>
      <c r="E73" s="2">
        <f t="shared" si="11"/>
        <v>15217330</v>
      </c>
      <c r="F73" s="2">
        <f>+(F78+F80+F81+F82)-(D78+D80+D81+D82)</f>
        <v>-13127563</v>
      </c>
      <c r="G73" s="2">
        <f>+(G78+G80+G81+G82)-(D78+D80+D81+D82)</f>
        <v>-13127563</v>
      </c>
      <c r="H73" s="2">
        <f>+(H78+H80+H81+H82)-(D78+D80+D81+D82)</f>
        <v>45333276</v>
      </c>
      <c r="I73" s="2">
        <f>+(I78+I80+I81+I82)-(E78+E80+E81+E82)</f>
        <v>-27587932</v>
      </c>
      <c r="J73" s="2">
        <f t="shared" si="11"/>
        <v>12171802</v>
      </c>
      <c r="K73" s="2">
        <f t="shared" si="11"/>
        <v>12869569</v>
      </c>
    </row>
    <row r="74" spans="1:11" ht="12.75" hidden="1">
      <c r="A74" s="2" t="s">
        <v>138</v>
      </c>
      <c r="B74" s="2">
        <f>+TREND(C74:E74)</f>
        <v>-9761494.166666668</v>
      </c>
      <c r="C74" s="2">
        <f>+C73</f>
        <v>-24344755</v>
      </c>
      <c r="D74" s="2">
        <f aca="true" t="shared" si="12" ref="D74:K74">+D73</f>
        <v>39186070</v>
      </c>
      <c r="E74" s="2">
        <f t="shared" si="12"/>
        <v>15217330</v>
      </c>
      <c r="F74" s="2">
        <f t="shared" si="12"/>
        <v>-13127563</v>
      </c>
      <c r="G74" s="2">
        <f t="shared" si="12"/>
        <v>-13127563</v>
      </c>
      <c r="H74" s="2">
        <f t="shared" si="12"/>
        <v>45333276</v>
      </c>
      <c r="I74" s="2">
        <f t="shared" si="12"/>
        <v>-27587932</v>
      </c>
      <c r="J74" s="2">
        <f t="shared" si="12"/>
        <v>12171802</v>
      </c>
      <c r="K74" s="2">
        <f t="shared" si="12"/>
        <v>12869569</v>
      </c>
    </row>
    <row r="75" spans="1:11" ht="12.75" hidden="1">
      <c r="A75" s="2" t="s">
        <v>139</v>
      </c>
      <c r="B75" s="2">
        <f>+B84-(((B80+B81+B78)*B70)-B79)</f>
        <v>172010751.4585442</v>
      </c>
      <c r="C75" s="2">
        <f aca="true" t="shared" si="13" ref="C75:K75">+C84-(((C80+C81+C78)*C70)-C79)</f>
        <v>49519762</v>
      </c>
      <c r="D75" s="2">
        <f t="shared" si="13"/>
        <v>163524958</v>
      </c>
      <c r="E75" s="2">
        <f t="shared" si="13"/>
        <v>131247864</v>
      </c>
      <c r="F75" s="2">
        <f t="shared" si="13"/>
        <v>18522867</v>
      </c>
      <c r="G75" s="2">
        <f t="shared" si="13"/>
        <v>18522867</v>
      </c>
      <c r="H75" s="2">
        <f t="shared" si="13"/>
        <v>89214452</v>
      </c>
      <c r="I75" s="2">
        <f t="shared" si="13"/>
        <v>-40012197.25147465</v>
      </c>
      <c r="J75" s="2">
        <f t="shared" si="13"/>
        <v>-56932164.94880022</v>
      </c>
      <c r="K75" s="2">
        <f t="shared" si="13"/>
        <v>-75430382.53224546</v>
      </c>
    </row>
    <row r="76" spans="1:11" ht="12.75" hidden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2.75" hidden="1">
      <c r="A77" s="1" t="s">
        <v>66</v>
      </c>
      <c r="B77" s="3">
        <v>38436211</v>
      </c>
      <c r="C77" s="3">
        <v>54672554</v>
      </c>
      <c r="D77" s="3">
        <v>59451240</v>
      </c>
      <c r="E77" s="3">
        <v>89173484</v>
      </c>
      <c r="F77" s="3">
        <v>75560091</v>
      </c>
      <c r="G77" s="3">
        <v>75560091</v>
      </c>
      <c r="H77" s="3">
        <v>70602008</v>
      </c>
      <c r="I77" s="3">
        <v>72157604</v>
      </c>
      <c r="J77" s="3">
        <v>76437753</v>
      </c>
      <c r="K77" s="3">
        <v>80946956</v>
      </c>
    </row>
    <row r="78" spans="1:11" ht="12.75" hidden="1">
      <c r="A78" s="1" t="s">
        <v>67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2.75" hidden="1">
      <c r="A79" s="1" t="s">
        <v>68</v>
      </c>
      <c r="B79" s="3">
        <v>193610442</v>
      </c>
      <c r="C79" s="3">
        <v>49519762</v>
      </c>
      <c r="D79" s="3">
        <v>163524958</v>
      </c>
      <c r="E79" s="3">
        <v>131247864</v>
      </c>
      <c r="F79" s="3">
        <v>45945421</v>
      </c>
      <c r="G79" s="3">
        <v>45945421</v>
      </c>
      <c r="H79" s="3">
        <v>116637006</v>
      </c>
      <c r="I79" s="3">
        <v>68734048</v>
      </c>
      <c r="J79" s="3">
        <v>72843649</v>
      </c>
      <c r="K79" s="3">
        <v>77200121</v>
      </c>
    </row>
    <row r="80" spans="1:11" ht="12.75" hidden="1">
      <c r="A80" s="1" t="s">
        <v>69</v>
      </c>
      <c r="B80" s="3">
        <v>22778838</v>
      </c>
      <c r="C80" s="3">
        <v>-569099</v>
      </c>
      <c r="D80" s="3">
        <v>26933369</v>
      </c>
      <c r="E80" s="3">
        <v>42738647</v>
      </c>
      <c r="F80" s="3">
        <v>28017377</v>
      </c>
      <c r="G80" s="3">
        <v>28017377</v>
      </c>
      <c r="H80" s="3">
        <v>71091666</v>
      </c>
      <c r="I80" s="3">
        <v>33454362</v>
      </c>
      <c r="J80" s="3">
        <v>44766465</v>
      </c>
      <c r="K80" s="3">
        <v>56724393</v>
      </c>
    </row>
    <row r="81" spans="1:11" ht="12.75" hidden="1">
      <c r="A81" s="1" t="s">
        <v>70</v>
      </c>
      <c r="B81" s="3">
        <v>22539125</v>
      </c>
      <c r="C81" s="3">
        <v>21542307</v>
      </c>
      <c r="D81" s="3">
        <v>33225909</v>
      </c>
      <c r="E81" s="3">
        <v>32637961</v>
      </c>
      <c r="F81" s="3">
        <v>19014338</v>
      </c>
      <c r="G81" s="3">
        <v>19014338</v>
      </c>
      <c r="H81" s="3">
        <v>34400888</v>
      </c>
      <c r="I81" s="3">
        <v>14334314</v>
      </c>
      <c r="J81" s="3">
        <v>15194013</v>
      </c>
      <c r="K81" s="3">
        <v>16105654</v>
      </c>
    </row>
    <row r="82" spans="1:11" ht="12.75" hidden="1">
      <c r="A82" s="1" t="s">
        <v>71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2.75" hidden="1">
      <c r="A83" s="1" t="s">
        <v>72</v>
      </c>
      <c r="B83" s="3">
        <v>18319673</v>
      </c>
      <c r="C83" s="3">
        <v>0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3">
        <v>115911884</v>
      </c>
      <c r="J83" s="3">
        <v>122741470</v>
      </c>
      <c r="K83" s="3">
        <v>129909518</v>
      </c>
    </row>
    <row r="84" spans="1:11" ht="12.75" hidden="1">
      <c r="A84" s="1" t="s">
        <v>73</v>
      </c>
      <c r="B84" s="3">
        <v>0</v>
      </c>
      <c r="C84" s="3">
        <v>0</v>
      </c>
      <c r="D84" s="3">
        <v>0</v>
      </c>
      <c r="E84" s="3">
        <v>0</v>
      </c>
      <c r="F84" s="3">
        <v>-27422554</v>
      </c>
      <c r="G84" s="3">
        <v>-27422554</v>
      </c>
      <c r="H84" s="3">
        <v>-27422554</v>
      </c>
      <c r="I84" s="3">
        <v>-31979901</v>
      </c>
      <c r="J84" s="3">
        <v>-33493062</v>
      </c>
      <c r="K84" s="3">
        <v>-35747587</v>
      </c>
    </row>
    <row r="85" spans="1:11" ht="12.75" hidden="1">
      <c r="A85" s="1" t="s">
        <v>74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" customHeight="1">
      <c r="A1" s="109" t="s">
        <v>78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9</v>
      </c>
      <c r="D3" s="15" t="s">
        <v>9</v>
      </c>
      <c r="E3" s="13" t="s">
        <v>10</v>
      </c>
      <c r="F3" s="14" t="s">
        <v>11</v>
      </c>
      <c r="G3" s="15" t="s">
        <v>12</v>
      </c>
      <c r="H3" s="16" t="s">
        <v>13</v>
      </c>
      <c r="I3" s="13" t="s">
        <v>14</v>
      </c>
      <c r="J3" s="14" t="s">
        <v>15</v>
      </c>
      <c r="K3" s="15" t="s">
        <v>16</v>
      </c>
    </row>
    <row r="4" spans="1:11" ht="13.5">
      <c r="A4" s="17" t="s">
        <v>17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18</v>
      </c>
      <c r="B5" s="6">
        <v>316117060</v>
      </c>
      <c r="C5" s="6">
        <v>389818333</v>
      </c>
      <c r="D5" s="23">
        <v>405471556</v>
      </c>
      <c r="E5" s="24">
        <v>424591234</v>
      </c>
      <c r="F5" s="6">
        <v>436069926</v>
      </c>
      <c r="G5" s="25">
        <v>436069926</v>
      </c>
      <c r="H5" s="26">
        <v>391065728</v>
      </c>
      <c r="I5" s="24">
        <v>457943322</v>
      </c>
      <c r="J5" s="6">
        <v>478550783</v>
      </c>
      <c r="K5" s="25">
        <v>500085532</v>
      </c>
    </row>
    <row r="6" spans="1:11" ht="13.5">
      <c r="A6" s="22" t="s">
        <v>19</v>
      </c>
      <c r="B6" s="6">
        <v>0</v>
      </c>
      <c r="C6" s="6">
        <v>163161632</v>
      </c>
      <c r="D6" s="23">
        <v>174210718</v>
      </c>
      <c r="E6" s="24">
        <v>215230574</v>
      </c>
      <c r="F6" s="6">
        <v>204113697</v>
      </c>
      <c r="G6" s="25">
        <v>204113697</v>
      </c>
      <c r="H6" s="26">
        <v>172182765</v>
      </c>
      <c r="I6" s="24">
        <v>210671687</v>
      </c>
      <c r="J6" s="6">
        <v>220151904</v>
      </c>
      <c r="K6" s="25">
        <v>230058740</v>
      </c>
    </row>
    <row r="7" spans="1:11" ht="13.5">
      <c r="A7" s="22" t="s">
        <v>20</v>
      </c>
      <c r="B7" s="6">
        <v>5251457</v>
      </c>
      <c r="C7" s="6">
        <v>3617781</v>
      </c>
      <c r="D7" s="23">
        <v>4128751</v>
      </c>
      <c r="E7" s="24">
        <v>4984703</v>
      </c>
      <c r="F7" s="6">
        <v>4769786</v>
      </c>
      <c r="G7" s="25">
        <v>4769786</v>
      </c>
      <c r="H7" s="26">
        <v>3798265</v>
      </c>
      <c r="I7" s="24">
        <v>2466132</v>
      </c>
      <c r="J7" s="6">
        <v>2577112</v>
      </c>
      <c r="K7" s="25">
        <v>2693074</v>
      </c>
    </row>
    <row r="8" spans="1:11" ht="13.5">
      <c r="A8" s="22" t="s">
        <v>21</v>
      </c>
      <c r="B8" s="6">
        <v>183183513</v>
      </c>
      <c r="C8" s="6">
        <v>259392779</v>
      </c>
      <c r="D8" s="23">
        <v>222144022</v>
      </c>
      <c r="E8" s="24">
        <v>340388712</v>
      </c>
      <c r="F8" s="6">
        <v>347488180</v>
      </c>
      <c r="G8" s="25">
        <v>347488180</v>
      </c>
      <c r="H8" s="26">
        <v>212262689</v>
      </c>
      <c r="I8" s="24">
        <v>336787140</v>
      </c>
      <c r="J8" s="6">
        <v>311766081</v>
      </c>
      <c r="K8" s="25">
        <v>327440300</v>
      </c>
    </row>
    <row r="9" spans="1:11" ht="13.5">
      <c r="A9" s="22" t="s">
        <v>22</v>
      </c>
      <c r="B9" s="6">
        <v>302021340</v>
      </c>
      <c r="C9" s="6">
        <v>42522565</v>
      </c>
      <c r="D9" s="23">
        <v>71455485</v>
      </c>
      <c r="E9" s="24">
        <v>64515680</v>
      </c>
      <c r="F9" s="6">
        <v>72707487</v>
      </c>
      <c r="G9" s="25">
        <v>72707487</v>
      </c>
      <c r="H9" s="26">
        <v>47159892</v>
      </c>
      <c r="I9" s="24">
        <v>72701727</v>
      </c>
      <c r="J9" s="6">
        <v>75973300</v>
      </c>
      <c r="K9" s="25">
        <v>79392074</v>
      </c>
    </row>
    <row r="10" spans="1:11" ht="25.5">
      <c r="A10" s="27" t="s">
        <v>129</v>
      </c>
      <c r="B10" s="28">
        <f>SUM(B5:B9)</f>
        <v>806573370</v>
      </c>
      <c r="C10" s="29">
        <f aca="true" t="shared" si="0" ref="C10:K10">SUM(C5:C9)</f>
        <v>858513090</v>
      </c>
      <c r="D10" s="30">
        <f t="shared" si="0"/>
        <v>877410532</v>
      </c>
      <c r="E10" s="28">
        <f t="shared" si="0"/>
        <v>1049710903</v>
      </c>
      <c r="F10" s="29">
        <f t="shared" si="0"/>
        <v>1065149076</v>
      </c>
      <c r="G10" s="31">
        <f t="shared" si="0"/>
        <v>1065149076</v>
      </c>
      <c r="H10" s="32">
        <f t="shared" si="0"/>
        <v>826469339</v>
      </c>
      <c r="I10" s="28">
        <f t="shared" si="0"/>
        <v>1080570008</v>
      </c>
      <c r="J10" s="29">
        <f t="shared" si="0"/>
        <v>1089019180</v>
      </c>
      <c r="K10" s="31">
        <f t="shared" si="0"/>
        <v>1139669720</v>
      </c>
    </row>
    <row r="11" spans="1:11" ht="13.5">
      <c r="A11" s="22" t="s">
        <v>23</v>
      </c>
      <c r="B11" s="6">
        <v>317847086</v>
      </c>
      <c r="C11" s="6">
        <v>358014314</v>
      </c>
      <c r="D11" s="23">
        <v>392131404</v>
      </c>
      <c r="E11" s="24">
        <v>382858803</v>
      </c>
      <c r="F11" s="6">
        <v>410391530</v>
      </c>
      <c r="G11" s="25">
        <v>410391530</v>
      </c>
      <c r="H11" s="26">
        <v>388577003</v>
      </c>
      <c r="I11" s="24">
        <v>429291051</v>
      </c>
      <c r="J11" s="6">
        <v>455870448</v>
      </c>
      <c r="K11" s="25">
        <v>482983020</v>
      </c>
    </row>
    <row r="12" spans="1:11" ht="13.5">
      <c r="A12" s="22" t="s">
        <v>24</v>
      </c>
      <c r="B12" s="6">
        <v>22043919</v>
      </c>
      <c r="C12" s="6">
        <v>25954038</v>
      </c>
      <c r="D12" s="23">
        <v>27359807</v>
      </c>
      <c r="E12" s="24">
        <v>28922376</v>
      </c>
      <c r="F12" s="6">
        <v>28922376</v>
      </c>
      <c r="G12" s="25">
        <v>28922376</v>
      </c>
      <c r="H12" s="26">
        <v>29909120</v>
      </c>
      <c r="I12" s="24">
        <v>30368496</v>
      </c>
      <c r="J12" s="6">
        <v>32650464</v>
      </c>
      <c r="K12" s="25">
        <v>34446972</v>
      </c>
    </row>
    <row r="13" spans="1:11" ht="13.5">
      <c r="A13" s="22" t="s">
        <v>130</v>
      </c>
      <c r="B13" s="6">
        <v>70238502</v>
      </c>
      <c r="C13" s="6">
        <v>134673729</v>
      </c>
      <c r="D13" s="23">
        <v>116327969</v>
      </c>
      <c r="E13" s="24">
        <v>51250000</v>
      </c>
      <c r="F13" s="6">
        <v>71250000</v>
      </c>
      <c r="G13" s="25">
        <v>71250000</v>
      </c>
      <c r="H13" s="26">
        <v>36530</v>
      </c>
      <c r="I13" s="24">
        <v>91999996</v>
      </c>
      <c r="J13" s="6">
        <v>92920025</v>
      </c>
      <c r="K13" s="25">
        <v>93849206</v>
      </c>
    </row>
    <row r="14" spans="1:11" ht="13.5">
      <c r="A14" s="22" t="s">
        <v>25</v>
      </c>
      <c r="B14" s="6">
        <v>13092629</v>
      </c>
      <c r="C14" s="6">
        <v>0</v>
      </c>
      <c r="D14" s="23">
        <v>10438429</v>
      </c>
      <c r="E14" s="24">
        <v>2500000</v>
      </c>
      <c r="F14" s="6">
        <v>3616001</v>
      </c>
      <c r="G14" s="25">
        <v>3616001</v>
      </c>
      <c r="H14" s="26">
        <v>1602747</v>
      </c>
      <c r="I14" s="24">
        <v>12505</v>
      </c>
      <c r="J14" s="6">
        <v>0</v>
      </c>
      <c r="K14" s="25">
        <v>0</v>
      </c>
    </row>
    <row r="15" spans="1:11" ht="13.5">
      <c r="A15" s="22" t="s">
        <v>26</v>
      </c>
      <c r="B15" s="6">
        <v>75593791</v>
      </c>
      <c r="C15" s="6">
        <v>93611806</v>
      </c>
      <c r="D15" s="23">
        <v>97098199</v>
      </c>
      <c r="E15" s="24">
        <v>105596600</v>
      </c>
      <c r="F15" s="6">
        <v>106899790</v>
      </c>
      <c r="G15" s="25">
        <v>106899790</v>
      </c>
      <c r="H15" s="26">
        <v>105679041</v>
      </c>
      <c r="I15" s="24">
        <v>116688355</v>
      </c>
      <c r="J15" s="6">
        <v>120969953</v>
      </c>
      <c r="K15" s="25">
        <v>126315425</v>
      </c>
    </row>
    <row r="16" spans="1:11" ht="13.5">
      <c r="A16" s="22" t="s">
        <v>21</v>
      </c>
      <c r="B16" s="6">
        <v>4603654</v>
      </c>
      <c r="C16" s="6">
        <v>39126163</v>
      </c>
      <c r="D16" s="23">
        <v>4578464</v>
      </c>
      <c r="E16" s="24">
        <v>12700700</v>
      </c>
      <c r="F16" s="6">
        <v>11184652</v>
      </c>
      <c r="G16" s="25">
        <v>11184652</v>
      </c>
      <c r="H16" s="26">
        <v>8372026</v>
      </c>
      <c r="I16" s="24">
        <v>5450029</v>
      </c>
      <c r="J16" s="6">
        <v>7710011</v>
      </c>
      <c r="K16" s="25">
        <v>7170018</v>
      </c>
    </row>
    <row r="17" spans="1:11" ht="13.5">
      <c r="A17" s="22" t="s">
        <v>27</v>
      </c>
      <c r="B17" s="6">
        <v>414070122</v>
      </c>
      <c r="C17" s="6">
        <v>321913703</v>
      </c>
      <c r="D17" s="23">
        <v>382095399</v>
      </c>
      <c r="E17" s="24">
        <v>435349439</v>
      </c>
      <c r="F17" s="6">
        <v>448764756</v>
      </c>
      <c r="G17" s="25">
        <v>448764756</v>
      </c>
      <c r="H17" s="26">
        <v>308459129</v>
      </c>
      <c r="I17" s="24">
        <v>440158776</v>
      </c>
      <c r="J17" s="6">
        <v>415846358</v>
      </c>
      <c r="K17" s="25">
        <v>430352877</v>
      </c>
    </row>
    <row r="18" spans="1:11" ht="13.5">
      <c r="A18" s="33" t="s">
        <v>28</v>
      </c>
      <c r="B18" s="34">
        <f>SUM(B11:B17)</f>
        <v>917489703</v>
      </c>
      <c r="C18" s="35">
        <f aca="true" t="shared" si="1" ref="C18:K18">SUM(C11:C17)</f>
        <v>973293753</v>
      </c>
      <c r="D18" s="36">
        <f t="shared" si="1"/>
        <v>1030029671</v>
      </c>
      <c r="E18" s="34">
        <f t="shared" si="1"/>
        <v>1019177918</v>
      </c>
      <c r="F18" s="35">
        <f t="shared" si="1"/>
        <v>1081029105</v>
      </c>
      <c r="G18" s="37">
        <f t="shared" si="1"/>
        <v>1081029105</v>
      </c>
      <c r="H18" s="38">
        <f t="shared" si="1"/>
        <v>842635596</v>
      </c>
      <c r="I18" s="34">
        <f t="shared" si="1"/>
        <v>1113969208</v>
      </c>
      <c r="J18" s="35">
        <f t="shared" si="1"/>
        <v>1125967259</v>
      </c>
      <c r="K18" s="37">
        <f t="shared" si="1"/>
        <v>1175117518</v>
      </c>
    </row>
    <row r="19" spans="1:11" ht="13.5">
      <c r="A19" s="33" t="s">
        <v>29</v>
      </c>
      <c r="B19" s="39">
        <f>+B10-B18</f>
        <v>-110916333</v>
      </c>
      <c r="C19" s="40">
        <f aca="true" t="shared" si="2" ref="C19:K19">+C10-C18</f>
        <v>-114780663</v>
      </c>
      <c r="D19" s="41">
        <f t="shared" si="2"/>
        <v>-152619139</v>
      </c>
      <c r="E19" s="39">
        <f t="shared" si="2"/>
        <v>30532985</v>
      </c>
      <c r="F19" s="40">
        <f t="shared" si="2"/>
        <v>-15880029</v>
      </c>
      <c r="G19" s="42">
        <f t="shared" si="2"/>
        <v>-15880029</v>
      </c>
      <c r="H19" s="43">
        <f t="shared" si="2"/>
        <v>-16166257</v>
      </c>
      <c r="I19" s="39">
        <f t="shared" si="2"/>
        <v>-33399200</v>
      </c>
      <c r="J19" s="40">
        <f t="shared" si="2"/>
        <v>-36948079</v>
      </c>
      <c r="K19" s="42">
        <f t="shared" si="2"/>
        <v>-35447798</v>
      </c>
    </row>
    <row r="20" spans="1:11" ht="25.5">
      <c r="A20" s="44" t="s">
        <v>30</v>
      </c>
      <c r="B20" s="45">
        <v>76618135</v>
      </c>
      <c r="C20" s="46">
        <v>86798135</v>
      </c>
      <c r="D20" s="47">
        <v>120802463</v>
      </c>
      <c r="E20" s="45">
        <v>117440000</v>
      </c>
      <c r="F20" s="46">
        <v>116828385</v>
      </c>
      <c r="G20" s="48">
        <v>116828385</v>
      </c>
      <c r="H20" s="49">
        <v>65281401</v>
      </c>
      <c r="I20" s="45">
        <v>90712996</v>
      </c>
      <c r="J20" s="46">
        <v>80405997</v>
      </c>
      <c r="K20" s="48">
        <v>96256996</v>
      </c>
    </row>
    <row r="21" spans="1:11" ht="63.75">
      <c r="A21" s="50" t="s">
        <v>131</v>
      </c>
      <c r="B21" s="51">
        <v>0</v>
      </c>
      <c r="C21" s="52">
        <v>0</v>
      </c>
      <c r="D21" s="53">
        <v>94582668</v>
      </c>
      <c r="E21" s="51">
        <v>1100000</v>
      </c>
      <c r="F21" s="52">
        <v>99002</v>
      </c>
      <c r="G21" s="54">
        <v>99002</v>
      </c>
      <c r="H21" s="55">
        <v>0</v>
      </c>
      <c r="I21" s="51">
        <v>10618636</v>
      </c>
      <c r="J21" s="52">
        <v>11772700</v>
      </c>
      <c r="K21" s="54">
        <v>109197</v>
      </c>
    </row>
    <row r="22" spans="1:11" ht="25.5">
      <c r="A22" s="56" t="s">
        <v>132</v>
      </c>
      <c r="B22" s="57">
        <f>SUM(B19:B21)</f>
        <v>-34298198</v>
      </c>
      <c r="C22" s="58">
        <f aca="true" t="shared" si="3" ref="C22:K22">SUM(C19:C21)</f>
        <v>-27982528</v>
      </c>
      <c r="D22" s="59">
        <f t="shared" si="3"/>
        <v>62765992</v>
      </c>
      <c r="E22" s="57">
        <f t="shared" si="3"/>
        <v>149072985</v>
      </c>
      <c r="F22" s="58">
        <f t="shared" si="3"/>
        <v>101047358</v>
      </c>
      <c r="G22" s="60">
        <f t="shared" si="3"/>
        <v>101047358</v>
      </c>
      <c r="H22" s="61">
        <f t="shared" si="3"/>
        <v>49115144</v>
      </c>
      <c r="I22" s="57">
        <f t="shared" si="3"/>
        <v>67932432</v>
      </c>
      <c r="J22" s="58">
        <f t="shared" si="3"/>
        <v>55230618</v>
      </c>
      <c r="K22" s="60">
        <f t="shared" si="3"/>
        <v>60918395</v>
      </c>
    </row>
    <row r="23" spans="1:11" ht="13.5">
      <c r="A23" s="50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62" t="s">
        <v>32</v>
      </c>
      <c r="B24" s="39">
        <f>SUM(B22:B23)</f>
        <v>-34298198</v>
      </c>
      <c r="C24" s="40">
        <f aca="true" t="shared" si="4" ref="C24:K24">SUM(C22:C23)</f>
        <v>-27982528</v>
      </c>
      <c r="D24" s="41">
        <f t="shared" si="4"/>
        <v>62765992</v>
      </c>
      <c r="E24" s="39">
        <f t="shared" si="4"/>
        <v>149072985</v>
      </c>
      <c r="F24" s="40">
        <f t="shared" si="4"/>
        <v>101047358</v>
      </c>
      <c r="G24" s="42">
        <f t="shared" si="4"/>
        <v>101047358</v>
      </c>
      <c r="H24" s="43">
        <f t="shared" si="4"/>
        <v>49115144</v>
      </c>
      <c r="I24" s="39">
        <f t="shared" si="4"/>
        <v>67932432</v>
      </c>
      <c r="J24" s="40">
        <f t="shared" si="4"/>
        <v>55230618</v>
      </c>
      <c r="K24" s="42">
        <f t="shared" si="4"/>
        <v>60918395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64" t="s">
        <v>133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3.5">
      <c r="A27" s="33" t="s">
        <v>33</v>
      </c>
      <c r="B27" s="7">
        <v>96710528</v>
      </c>
      <c r="C27" s="7">
        <v>78837441</v>
      </c>
      <c r="D27" s="69">
        <v>29952879</v>
      </c>
      <c r="E27" s="70">
        <v>134794260</v>
      </c>
      <c r="F27" s="7">
        <v>95292136</v>
      </c>
      <c r="G27" s="71">
        <v>95292136</v>
      </c>
      <c r="H27" s="72">
        <v>79155068</v>
      </c>
      <c r="I27" s="70">
        <v>98630037</v>
      </c>
      <c r="J27" s="7">
        <v>95002948</v>
      </c>
      <c r="K27" s="71">
        <v>50659981</v>
      </c>
    </row>
    <row r="28" spans="1:11" ht="13.5">
      <c r="A28" s="73" t="s">
        <v>34</v>
      </c>
      <c r="B28" s="6">
        <v>96710528</v>
      </c>
      <c r="C28" s="6">
        <v>45219969</v>
      </c>
      <c r="D28" s="23">
        <v>59746811</v>
      </c>
      <c r="E28" s="24">
        <v>94447827</v>
      </c>
      <c r="F28" s="6">
        <v>79306937</v>
      </c>
      <c r="G28" s="25">
        <v>79306937</v>
      </c>
      <c r="H28" s="26">
        <v>0</v>
      </c>
      <c r="I28" s="24">
        <v>80511915</v>
      </c>
      <c r="J28" s="6">
        <v>84122958</v>
      </c>
      <c r="K28" s="25">
        <v>38504995</v>
      </c>
    </row>
    <row r="29" spans="1:11" ht="13.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3.5">
      <c r="A30" s="22" t="s">
        <v>35</v>
      </c>
      <c r="B30" s="6">
        <v>0</v>
      </c>
      <c r="C30" s="6">
        <v>0</v>
      </c>
      <c r="D30" s="23">
        <v>0</v>
      </c>
      <c r="E30" s="24">
        <v>6086956</v>
      </c>
      <c r="F30" s="6">
        <v>-18</v>
      </c>
      <c r="G30" s="25">
        <v>-18</v>
      </c>
      <c r="H30" s="26">
        <v>0</v>
      </c>
      <c r="I30" s="24">
        <v>3000000</v>
      </c>
      <c r="J30" s="6">
        <v>424996</v>
      </c>
      <c r="K30" s="25">
        <v>424982</v>
      </c>
    </row>
    <row r="31" spans="1:11" ht="13.5">
      <c r="A31" s="22" t="s">
        <v>36</v>
      </c>
      <c r="B31" s="6">
        <v>0</v>
      </c>
      <c r="C31" s="6">
        <v>0</v>
      </c>
      <c r="D31" s="23">
        <v>-18323495</v>
      </c>
      <c r="E31" s="24">
        <v>34259477</v>
      </c>
      <c r="F31" s="6">
        <v>15519826</v>
      </c>
      <c r="G31" s="25">
        <v>15519826</v>
      </c>
      <c r="H31" s="26">
        <v>0</v>
      </c>
      <c r="I31" s="24">
        <v>9715017</v>
      </c>
      <c r="J31" s="6">
        <v>7479989</v>
      </c>
      <c r="K31" s="25">
        <v>8754999</v>
      </c>
    </row>
    <row r="32" spans="1:11" ht="13.5">
      <c r="A32" s="33" t="s">
        <v>37</v>
      </c>
      <c r="B32" s="7">
        <f>SUM(B28:B31)</f>
        <v>96710528</v>
      </c>
      <c r="C32" s="7">
        <f aca="true" t="shared" si="5" ref="C32:K32">SUM(C28:C31)</f>
        <v>45219969</v>
      </c>
      <c r="D32" s="69">
        <f t="shared" si="5"/>
        <v>41423316</v>
      </c>
      <c r="E32" s="70">
        <f t="shared" si="5"/>
        <v>134794260</v>
      </c>
      <c r="F32" s="7">
        <f t="shared" si="5"/>
        <v>94826745</v>
      </c>
      <c r="G32" s="71">
        <f t="shared" si="5"/>
        <v>94826745</v>
      </c>
      <c r="H32" s="72">
        <f t="shared" si="5"/>
        <v>0</v>
      </c>
      <c r="I32" s="70">
        <f t="shared" si="5"/>
        <v>93226932</v>
      </c>
      <c r="J32" s="7">
        <f t="shared" si="5"/>
        <v>92027943</v>
      </c>
      <c r="K32" s="71">
        <f t="shared" si="5"/>
        <v>47684976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3.5">
      <c r="A34" s="64" t="s">
        <v>38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3.5">
      <c r="A35" s="22" t="s">
        <v>39</v>
      </c>
      <c r="B35" s="6">
        <v>339848861</v>
      </c>
      <c r="C35" s="6">
        <v>330539229</v>
      </c>
      <c r="D35" s="23">
        <v>290830874</v>
      </c>
      <c r="E35" s="24">
        <v>55382887</v>
      </c>
      <c r="F35" s="6">
        <v>62728351</v>
      </c>
      <c r="G35" s="25">
        <v>62728351</v>
      </c>
      <c r="H35" s="26">
        <v>473675398</v>
      </c>
      <c r="I35" s="24">
        <v>358033541</v>
      </c>
      <c r="J35" s="6">
        <v>345505910</v>
      </c>
      <c r="K35" s="25">
        <v>383841836</v>
      </c>
    </row>
    <row r="36" spans="1:11" ht="13.5">
      <c r="A36" s="22" t="s">
        <v>40</v>
      </c>
      <c r="B36" s="6">
        <v>1722201104</v>
      </c>
      <c r="C36" s="6">
        <v>1666278936</v>
      </c>
      <c r="D36" s="23">
        <v>1722110710</v>
      </c>
      <c r="E36" s="24">
        <v>83544260</v>
      </c>
      <c r="F36" s="6">
        <v>24042136</v>
      </c>
      <c r="G36" s="25">
        <v>24042136</v>
      </c>
      <c r="H36" s="26">
        <v>1709244086</v>
      </c>
      <c r="I36" s="24">
        <v>1728740757</v>
      </c>
      <c r="J36" s="6">
        <v>1724193639</v>
      </c>
      <c r="K36" s="25">
        <v>1678921491</v>
      </c>
    </row>
    <row r="37" spans="1:11" ht="13.5">
      <c r="A37" s="22" t="s">
        <v>41</v>
      </c>
      <c r="B37" s="6">
        <v>235131881</v>
      </c>
      <c r="C37" s="6">
        <v>175989888</v>
      </c>
      <c r="D37" s="23">
        <v>181381822</v>
      </c>
      <c r="E37" s="24">
        <v>-19645843</v>
      </c>
      <c r="F37" s="6">
        <v>-24892878</v>
      </c>
      <c r="G37" s="25">
        <v>-24892878</v>
      </c>
      <c r="H37" s="26">
        <v>233506906</v>
      </c>
      <c r="I37" s="24">
        <v>184032109</v>
      </c>
      <c r="J37" s="6">
        <v>175018172</v>
      </c>
      <c r="K37" s="25">
        <v>162943173</v>
      </c>
    </row>
    <row r="38" spans="1:11" ht="13.5">
      <c r="A38" s="22" t="s">
        <v>42</v>
      </c>
      <c r="B38" s="6">
        <v>124231869</v>
      </c>
      <c r="C38" s="6">
        <v>139304904</v>
      </c>
      <c r="D38" s="23">
        <v>164892592</v>
      </c>
      <c r="E38" s="24">
        <v>9500000</v>
      </c>
      <c r="F38" s="6">
        <v>10616001</v>
      </c>
      <c r="G38" s="25">
        <v>10616001</v>
      </c>
      <c r="H38" s="26">
        <v>152810998</v>
      </c>
      <c r="I38" s="24">
        <v>160046726</v>
      </c>
      <c r="J38" s="6">
        <v>164687726</v>
      </c>
      <c r="K38" s="25">
        <v>164138726</v>
      </c>
    </row>
    <row r="39" spans="1:11" ht="13.5">
      <c r="A39" s="22" t="s">
        <v>43</v>
      </c>
      <c r="B39" s="6">
        <v>1702686215</v>
      </c>
      <c r="C39" s="6">
        <v>1709505904</v>
      </c>
      <c r="D39" s="23">
        <v>1603901180</v>
      </c>
      <c r="E39" s="24">
        <v>0</v>
      </c>
      <c r="F39" s="6">
        <v>103647392</v>
      </c>
      <c r="G39" s="25">
        <v>103647392</v>
      </c>
      <c r="H39" s="26">
        <v>1747506024</v>
      </c>
      <c r="I39" s="24">
        <v>1746076036</v>
      </c>
      <c r="J39" s="6">
        <v>1733526355</v>
      </c>
      <c r="K39" s="25">
        <v>1739373093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64" t="s">
        <v>44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3.5">
      <c r="A42" s="22" t="s">
        <v>45</v>
      </c>
      <c r="B42" s="6">
        <v>93451785</v>
      </c>
      <c r="C42" s="6">
        <v>666331712</v>
      </c>
      <c r="D42" s="23">
        <v>1318206660</v>
      </c>
      <c r="E42" s="24">
        <v>1140390507</v>
      </c>
      <c r="F42" s="6">
        <v>1151899433</v>
      </c>
      <c r="G42" s="25">
        <v>1151899433</v>
      </c>
      <c r="H42" s="26">
        <v>1532473246</v>
      </c>
      <c r="I42" s="24">
        <v>1062897049</v>
      </c>
      <c r="J42" s="6">
        <v>1024926146</v>
      </c>
      <c r="K42" s="25">
        <v>1049797644</v>
      </c>
    </row>
    <row r="43" spans="1:11" ht="13.5">
      <c r="A43" s="22" t="s">
        <v>46</v>
      </c>
      <c r="B43" s="6">
        <v>10766448</v>
      </c>
      <c r="C43" s="6">
        <v>-148441982</v>
      </c>
      <c r="D43" s="23">
        <v>-144880443</v>
      </c>
      <c r="E43" s="24">
        <v>-127473137</v>
      </c>
      <c r="F43" s="6">
        <v>-87971013</v>
      </c>
      <c r="G43" s="25">
        <v>-87971013</v>
      </c>
      <c r="H43" s="26">
        <v>-76621432</v>
      </c>
      <c r="I43" s="24">
        <v>-94432520</v>
      </c>
      <c r="J43" s="6">
        <v>-83334742</v>
      </c>
      <c r="K43" s="25">
        <v>-50659981</v>
      </c>
    </row>
    <row r="44" spans="1:11" ht="13.5">
      <c r="A44" s="22" t="s">
        <v>47</v>
      </c>
      <c r="B44" s="6">
        <v>-10661144</v>
      </c>
      <c r="C44" s="6">
        <v>23108373</v>
      </c>
      <c r="D44" s="23">
        <v>8645622</v>
      </c>
      <c r="E44" s="24">
        <v>-24768118</v>
      </c>
      <c r="F44" s="6">
        <v>4500000</v>
      </c>
      <c r="G44" s="25">
        <v>4500000</v>
      </c>
      <c r="H44" s="26">
        <v>-21469520</v>
      </c>
      <c r="I44" s="24">
        <v>32768119</v>
      </c>
      <c r="J44" s="6">
        <v>8476000</v>
      </c>
      <c r="K44" s="25">
        <v>7976000</v>
      </c>
    </row>
    <row r="45" spans="1:11" ht="13.5">
      <c r="A45" s="33" t="s">
        <v>48</v>
      </c>
      <c r="B45" s="7">
        <v>93557089</v>
      </c>
      <c r="C45" s="7">
        <v>637895605</v>
      </c>
      <c r="D45" s="69">
        <v>1270759043</v>
      </c>
      <c r="E45" s="70">
        <v>988149252</v>
      </c>
      <c r="F45" s="7">
        <v>1068428420</v>
      </c>
      <c r="G45" s="71">
        <v>1068428420</v>
      </c>
      <c r="H45" s="72">
        <v>1611250980</v>
      </c>
      <c r="I45" s="70">
        <v>1077789367</v>
      </c>
      <c r="J45" s="7">
        <v>1026624123</v>
      </c>
      <c r="K45" s="71">
        <v>1083670382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64" t="s">
        <v>49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3.5">
      <c r="A48" s="22" t="s">
        <v>50</v>
      </c>
      <c r="B48" s="6">
        <v>93557089</v>
      </c>
      <c r="C48" s="6">
        <v>65006242</v>
      </c>
      <c r="D48" s="23">
        <v>76556721</v>
      </c>
      <c r="E48" s="24">
        <v>23492353</v>
      </c>
      <c r="F48" s="6">
        <v>28270593</v>
      </c>
      <c r="G48" s="25">
        <v>28270593</v>
      </c>
      <c r="H48" s="26">
        <v>134375013</v>
      </c>
      <c r="I48" s="24">
        <v>45971880</v>
      </c>
      <c r="J48" s="6">
        <v>7333618</v>
      </c>
      <c r="K48" s="25">
        <v>14529644</v>
      </c>
    </row>
    <row r="49" spans="1:11" ht="13.5">
      <c r="A49" s="22" t="s">
        <v>51</v>
      </c>
      <c r="B49" s="6">
        <f>+B75</f>
        <v>19862067.77169609</v>
      </c>
      <c r="C49" s="6">
        <f aca="true" t="shared" si="6" ref="C49:K49">+C75</f>
        <v>-19103613.87982431</v>
      </c>
      <c r="D49" s="23">
        <f t="shared" si="6"/>
        <v>-32274658.08025813</v>
      </c>
      <c r="E49" s="24">
        <f t="shared" si="6"/>
        <v>-44856420.09507717</v>
      </c>
      <c r="F49" s="6">
        <f t="shared" si="6"/>
        <v>-52792512.23650418</v>
      </c>
      <c r="G49" s="25">
        <f t="shared" si="6"/>
        <v>-52792512.23650418</v>
      </c>
      <c r="H49" s="26">
        <f t="shared" si="6"/>
        <v>-154186240.79518956</v>
      </c>
      <c r="I49" s="24">
        <f t="shared" si="6"/>
        <v>-132623516.04702479</v>
      </c>
      <c r="J49" s="6">
        <f t="shared" si="6"/>
        <v>-163030634.80742866</v>
      </c>
      <c r="K49" s="25">
        <f t="shared" si="6"/>
        <v>-190726638.97632945</v>
      </c>
    </row>
    <row r="50" spans="1:11" ht="13.5">
      <c r="A50" s="33" t="s">
        <v>52</v>
      </c>
      <c r="B50" s="7">
        <f>+B48-B49</f>
        <v>73695021.22830391</v>
      </c>
      <c r="C50" s="7">
        <f aca="true" t="shared" si="7" ref="C50:K50">+C48-C49</f>
        <v>84109855.87982431</v>
      </c>
      <c r="D50" s="69">
        <f t="shared" si="7"/>
        <v>108831379.08025813</v>
      </c>
      <c r="E50" s="70">
        <f t="shared" si="7"/>
        <v>68348773.09507717</v>
      </c>
      <c r="F50" s="7">
        <f t="shared" si="7"/>
        <v>81063105.23650418</v>
      </c>
      <c r="G50" s="71">
        <f t="shared" si="7"/>
        <v>81063105.23650418</v>
      </c>
      <c r="H50" s="72">
        <f t="shared" si="7"/>
        <v>288561253.79518956</v>
      </c>
      <c r="I50" s="70">
        <f t="shared" si="7"/>
        <v>178595396.0470248</v>
      </c>
      <c r="J50" s="7">
        <f t="shared" si="7"/>
        <v>170364252.80742866</v>
      </c>
      <c r="K50" s="71">
        <f t="shared" si="7"/>
        <v>205256282.97632945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3.5">
      <c r="A52" s="64" t="s">
        <v>53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54</v>
      </c>
      <c r="B53" s="6">
        <v>1713406670</v>
      </c>
      <c r="C53" s="6">
        <v>1533676645</v>
      </c>
      <c r="D53" s="23">
        <v>1715789587</v>
      </c>
      <c r="E53" s="24">
        <v>83544260</v>
      </c>
      <c r="F53" s="6">
        <v>24042136</v>
      </c>
      <c r="G53" s="25">
        <v>24042136</v>
      </c>
      <c r="H53" s="26">
        <v>1630660771</v>
      </c>
      <c r="I53" s="24">
        <v>1650157442</v>
      </c>
      <c r="J53" s="6">
        <v>1645610324</v>
      </c>
      <c r="K53" s="25">
        <v>1600338176</v>
      </c>
    </row>
    <row r="54" spans="1:11" ht="13.5">
      <c r="A54" s="22" t="s">
        <v>55</v>
      </c>
      <c r="B54" s="6">
        <v>70238502</v>
      </c>
      <c r="C54" s="6">
        <v>0</v>
      </c>
      <c r="D54" s="23">
        <v>85686184</v>
      </c>
      <c r="E54" s="24">
        <v>49850000</v>
      </c>
      <c r="F54" s="6">
        <v>69850000</v>
      </c>
      <c r="G54" s="25">
        <v>69850000</v>
      </c>
      <c r="H54" s="26">
        <v>0</v>
      </c>
      <c r="I54" s="24">
        <v>89999998</v>
      </c>
      <c r="J54" s="6">
        <v>90900007</v>
      </c>
      <c r="K54" s="25">
        <v>91809014</v>
      </c>
    </row>
    <row r="55" spans="1:11" ht="13.5">
      <c r="A55" s="22" t="s">
        <v>56</v>
      </c>
      <c r="B55" s="6">
        <v>0</v>
      </c>
      <c r="C55" s="6">
        <v>16094537</v>
      </c>
      <c r="D55" s="23">
        <v>21895516</v>
      </c>
      <c r="E55" s="24">
        <v>20460869</v>
      </c>
      <c r="F55" s="6">
        <v>13065489</v>
      </c>
      <c r="G55" s="25">
        <v>13065489</v>
      </c>
      <c r="H55" s="26">
        <v>11029885</v>
      </c>
      <c r="I55" s="24">
        <v>16691029</v>
      </c>
      <c r="J55" s="6">
        <v>16659995</v>
      </c>
      <c r="K55" s="25">
        <v>15809996</v>
      </c>
    </row>
    <row r="56" spans="1:11" ht="13.5">
      <c r="A56" s="22" t="s">
        <v>57</v>
      </c>
      <c r="B56" s="6">
        <v>0</v>
      </c>
      <c r="C56" s="6">
        <v>464457</v>
      </c>
      <c r="D56" s="23">
        <v>0</v>
      </c>
      <c r="E56" s="24">
        <v>40269422</v>
      </c>
      <c r="F56" s="6">
        <v>52313834</v>
      </c>
      <c r="G56" s="25">
        <v>52313834</v>
      </c>
      <c r="H56" s="26">
        <v>45761547</v>
      </c>
      <c r="I56" s="24">
        <v>46314976</v>
      </c>
      <c r="J56" s="6">
        <v>47602075</v>
      </c>
      <c r="K56" s="25">
        <v>49578155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3.5">
      <c r="A58" s="64" t="s">
        <v>58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3.5">
      <c r="A59" s="90" t="s">
        <v>59</v>
      </c>
      <c r="B59" s="6">
        <v>0</v>
      </c>
      <c r="C59" s="6">
        <v>0</v>
      </c>
      <c r="D59" s="23">
        <v>0</v>
      </c>
      <c r="E59" s="24">
        <v>0</v>
      </c>
      <c r="F59" s="6">
        <v>0</v>
      </c>
      <c r="G59" s="25">
        <v>0</v>
      </c>
      <c r="H59" s="26">
        <v>0</v>
      </c>
      <c r="I59" s="24">
        <v>0</v>
      </c>
      <c r="J59" s="6">
        <v>0</v>
      </c>
      <c r="K59" s="25">
        <v>0</v>
      </c>
    </row>
    <row r="60" spans="1:11" ht="13.5">
      <c r="A60" s="90" t="s">
        <v>60</v>
      </c>
      <c r="B60" s="6">
        <v>37879044</v>
      </c>
      <c r="C60" s="6">
        <v>0</v>
      </c>
      <c r="D60" s="23">
        <v>0</v>
      </c>
      <c r="E60" s="24">
        <v>0</v>
      </c>
      <c r="F60" s="6">
        <v>0</v>
      </c>
      <c r="G60" s="25">
        <v>0</v>
      </c>
      <c r="H60" s="26">
        <v>0</v>
      </c>
      <c r="I60" s="24">
        <v>0</v>
      </c>
      <c r="J60" s="6">
        <v>0</v>
      </c>
      <c r="K60" s="25">
        <v>0</v>
      </c>
    </row>
    <row r="61" spans="1:11" ht="13.5">
      <c r="A61" s="91" t="s">
        <v>61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3.5">
      <c r="A62" s="96" t="s">
        <v>62</v>
      </c>
      <c r="B62" s="97">
        <v>0</v>
      </c>
      <c r="C62" s="98">
        <v>0</v>
      </c>
      <c r="D62" s="99">
        <v>0</v>
      </c>
      <c r="E62" s="97">
        <v>0</v>
      </c>
      <c r="F62" s="98">
        <v>0</v>
      </c>
      <c r="G62" s="99">
        <v>0</v>
      </c>
      <c r="H62" s="100">
        <v>0</v>
      </c>
      <c r="I62" s="97">
        <v>0</v>
      </c>
      <c r="J62" s="98">
        <v>0</v>
      </c>
      <c r="K62" s="99">
        <v>0</v>
      </c>
    </row>
    <row r="63" spans="1:11" ht="13.5">
      <c r="A63" s="96" t="s">
        <v>63</v>
      </c>
      <c r="B63" s="97">
        <v>0</v>
      </c>
      <c r="C63" s="98">
        <v>0</v>
      </c>
      <c r="D63" s="99">
        <v>0</v>
      </c>
      <c r="E63" s="97">
        <v>0</v>
      </c>
      <c r="F63" s="98">
        <v>0</v>
      </c>
      <c r="G63" s="99">
        <v>0</v>
      </c>
      <c r="H63" s="100">
        <v>0</v>
      </c>
      <c r="I63" s="97">
        <v>0</v>
      </c>
      <c r="J63" s="98">
        <v>0</v>
      </c>
      <c r="K63" s="99">
        <v>0</v>
      </c>
    </row>
    <row r="64" spans="1:11" ht="13.5">
      <c r="A64" s="96" t="s">
        <v>64</v>
      </c>
      <c r="B64" s="97">
        <v>0</v>
      </c>
      <c r="C64" s="98">
        <v>0</v>
      </c>
      <c r="D64" s="99">
        <v>0</v>
      </c>
      <c r="E64" s="97">
        <v>0</v>
      </c>
      <c r="F64" s="98">
        <v>0</v>
      </c>
      <c r="G64" s="99">
        <v>0</v>
      </c>
      <c r="H64" s="100">
        <v>0</v>
      </c>
      <c r="I64" s="97">
        <v>2079</v>
      </c>
      <c r="J64" s="98">
        <v>2079</v>
      </c>
      <c r="K64" s="99">
        <v>2079</v>
      </c>
    </row>
    <row r="65" spans="1:11" ht="13.5">
      <c r="A65" s="96" t="s">
        <v>65</v>
      </c>
      <c r="B65" s="97">
        <v>0</v>
      </c>
      <c r="C65" s="98">
        <v>0</v>
      </c>
      <c r="D65" s="99">
        <v>0</v>
      </c>
      <c r="E65" s="97">
        <v>0</v>
      </c>
      <c r="F65" s="98">
        <v>0</v>
      </c>
      <c r="G65" s="99">
        <v>0</v>
      </c>
      <c r="H65" s="100">
        <v>0</v>
      </c>
      <c r="I65" s="97">
        <v>42776</v>
      </c>
      <c r="J65" s="98">
        <v>42776</v>
      </c>
      <c r="K65" s="99">
        <v>42776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3.5">
      <c r="A67" s="105"/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3.5">
      <c r="A68" s="107"/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3.5">
      <c r="A69" s="108"/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3.5" hidden="1">
      <c r="A70" s="4" t="s">
        <v>134</v>
      </c>
      <c r="B70" s="5">
        <f>IF(ISERROR(B71/B72),0,(B71/B72))</f>
        <v>0.5876429560854306</v>
      </c>
      <c r="C70" s="5">
        <f aca="true" t="shared" si="8" ref="C70:K70">IF(ISERROR(C71/C72),0,(C71/C72))</f>
        <v>0.5942407993223974</v>
      </c>
      <c r="D70" s="5">
        <f t="shared" si="8"/>
        <v>0.8019822794663699</v>
      </c>
      <c r="E70" s="5">
        <f t="shared" si="8"/>
        <v>0.9905496426863369</v>
      </c>
      <c r="F70" s="5">
        <f t="shared" si="8"/>
        <v>0.9947074426315639</v>
      </c>
      <c r="G70" s="5">
        <f t="shared" si="8"/>
        <v>0.9947074426315639</v>
      </c>
      <c r="H70" s="5">
        <f t="shared" si="8"/>
        <v>1.0418927637038304</v>
      </c>
      <c r="I70" s="5">
        <f t="shared" si="8"/>
        <v>0.8801818924752232</v>
      </c>
      <c r="J70" s="5">
        <f t="shared" si="8"/>
        <v>0.8509281936067234</v>
      </c>
      <c r="K70" s="5">
        <f t="shared" si="8"/>
        <v>0.8212122975030413</v>
      </c>
    </row>
    <row r="71" spans="1:11" ht="12.75" hidden="1">
      <c r="A71" s="2" t="s">
        <v>135</v>
      </c>
      <c r="B71" s="2">
        <f>+B83</f>
        <v>356488012</v>
      </c>
      <c r="C71" s="2">
        <f aca="true" t="shared" si="9" ref="C71:K71">+C83</f>
        <v>346397544</v>
      </c>
      <c r="D71" s="2">
        <f t="shared" si="9"/>
        <v>496038076</v>
      </c>
      <c r="E71" s="2">
        <f t="shared" si="9"/>
        <v>679019795</v>
      </c>
      <c r="F71" s="2">
        <f t="shared" si="9"/>
        <v>687306355</v>
      </c>
      <c r="G71" s="2">
        <f t="shared" si="9"/>
        <v>687306355</v>
      </c>
      <c r="H71" s="2">
        <f t="shared" si="9"/>
        <v>611207219</v>
      </c>
      <c r="I71" s="2">
        <f t="shared" si="9"/>
        <v>631523293</v>
      </c>
      <c r="J71" s="2">
        <f t="shared" si="9"/>
        <v>638008022</v>
      </c>
      <c r="K71" s="2">
        <f t="shared" si="9"/>
        <v>643435379</v>
      </c>
    </row>
    <row r="72" spans="1:11" ht="12.75" hidden="1">
      <c r="A72" s="2" t="s">
        <v>136</v>
      </c>
      <c r="B72" s="2">
        <f>+B77</f>
        <v>606640492</v>
      </c>
      <c r="C72" s="2">
        <f aca="true" t="shared" si="10" ref="C72:K72">+C77</f>
        <v>582924539</v>
      </c>
      <c r="D72" s="2">
        <f t="shared" si="10"/>
        <v>618515008</v>
      </c>
      <c r="E72" s="2">
        <f t="shared" si="10"/>
        <v>685497996</v>
      </c>
      <c r="F72" s="2">
        <f t="shared" si="10"/>
        <v>690963318</v>
      </c>
      <c r="G72" s="2">
        <f t="shared" si="10"/>
        <v>690963318</v>
      </c>
      <c r="H72" s="2">
        <f t="shared" si="10"/>
        <v>586631600</v>
      </c>
      <c r="I72" s="2">
        <f t="shared" si="10"/>
        <v>717491803</v>
      </c>
      <c r="J72" s="2">
        <f t="shared" si="10"/>
        <v>749778920</v>
      </c>
      <c r="K72" s="2">
        <f t="shared" si="10"/>
        <v>783518928</v>
      </c>
    </row>
    <row r="73" spans="1:11" ht="12.75" hidden="1">
      <c r="A73" s="2" t="s">
        <v>137</v>
      </c>
      <c r="B73" s="2">
        <f>+B74</f>
        <v>33963168</v>
      </c>
      <c r="C73" s="2">
        <f aca="true" t="shared" si="11" ref="C73:K73">+(C78+C80+C81+C82)-(B78+B80+B81+B82)</f>
        <v>24660907</v>
      </c>
      <c r="D73" s="2">
        <f t="shared" si="11"/>
        <v>-51763633</v>
      </c>
      <c r="E73" s="2">
        <f t="shared" si="11"/>
        <v>-184001739</v>
      </c>
      <c r="F73" s="2">
        <f>+(F78+F80+F81+F82)-(D78+D80+D81+D82)</f>
        <v>-181434515</v>
      </c>
      <c r="G73" s="2">
        <f>+(G78+G80+G81+G82)-(D78+D80+D81+D82)</f>
        <v>-181434515</v>
      </c>
      <c r="H73" s="2">
        <f>+(H78+H80+H81+H82)-(D78+D80+D81+D82)</f>
        <v>125493085</v>
      </c>
      <c r="I73" s="2">
        <f>+(I78+I80+I81+I82)-(E78+E80+E81+E82)</f>
        <v>282163612</v>
      </c>
      <c r="J73" s="2">
        <f t="shared" si="11"/>
        <v>35812941</v>
      </c>
      <c r="K73" s="2">
        <f t="shared" si="11"/>
        <v>31550618</v>
      </c>
    </row>
    <row r="74" spans="1:11" ht="12.75" hidden="1">
      <c r="A74" s="2" t="s">
        <v>138</v>
      </c>
      <c r="B74" s="2">
        <f>+TREND(C74:E74)</f>
        <v>33963168</v>
      </c>
      <c r="C74" s="2">
        <f>+C73</f>
        <v>24660907</v>
      </c>
      <c r="D74" s="2">
        <f aca="true" t="shared" si="12" ref="D74:K74">+D73</f>
        <v>-51763633</v>
      </c>
      <c r="E74" s="2">
        <f t="shared" si="12"/>
        <v>-184001739</v>
      </c>
      <c r="F74" s="2">
        <f t="shared" si="12"/>
        <v>-181434515</v>
      </c>
      <c r="G74" s="2">
        <f t="shared" si="12"/>
        <v>-181434515</v>
      </c>
      <c r="H74" s="2">
        <f t="shared" si="12"/>
        <v>125493085</v>
      </c>
      <c r="I74" s="2">
        <f t="shared" si="12"/>
        <v>282163612</v>
      </c>
      <c r="J74" s="2">
        <f t="shared" si="12"/>
        <v>35812941</v>
      </c>
      <c r="K74" s="2">
        <f t="shared" si="12"/>
        <v>31550618</v>
      </c>
    </row>
    <row r="75" spans="1:11" ht="12.75" hidden="1">
      <c r="A75" s="2" t="s">
        <v>139</v>
      </c>
      <c r="B75" s="2">
        <f>+B84-(((B80+B81+B78)*B70)-B79)</f>
        <v>19862067.77169609</v>
      </c>
      <c r="C75" s="2">
        <f aca="true" t="shared" si="13" ref="C75:K75">+C84-(((C80+C81+C78)*C70)-C79)</f>
        <v>-19103613.87982431</v>
      </c>
      <c r="D75" s="2">
        <f t="shared" si="13"/>
        <v>-32274658.08025813</v>
      </c>
      <c r="E75" s="2">
        <f t="shared" si="13"/>
        <v>-44856420.09507717</v>
      </c>
      <c r="F75" s="2">
        <f t="shared" si="13"/>
        <v>-52792512.23650418</v>
      </c>
      <c r="G75" s="2">
        <f t="shared" si="13"/>
        <v>-52792512.23650418</v>
      </c>
      <c r="H75" s="2">
        <f t="shared" si="13"/>
        <v>-154186240.79518956</v>
      </c>
      <c r="I75" s="2">
        <f t="shared" si="13"/>
        <v>-132623516.04702479</v>
      </c>
      <c r="J75" s="2">
        <f t="shared" si="13"/>
        <v>-163030634.80742866</v>
      </c>
      <c r="K75" s="2">
        <f t="shared" si="13"/>
        <v>-190726638.97632945</v>
      </c>
    </row>
    <row r="76" spans="1:11" ht="12.75" hidden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2.75" hidden="1">
      <c r="A77" s="1" t="s">
        <v>66</v>
      </c>
      <c r="B77" s="3">
        <v>606640492</v>
      </c>
      <c r="C77" s="3">
        <v>582924539</v>
      </c>
      <c r="D77" s="3">
        <v>618515008</v>
      </c>
      <c r="E77" s="3">
        <v>685497996</v>
      </c>
      <c r="F77" s="3">
        <v>690963318</v>
      </c>
      <c r="G77" s="3">
        <v>690963318</v>
      </c>
      <c r="H77" s="3">
        <v>586631600</v>
      </c>
      <c r="I77" s="3">
        <v>717491803</v>
      </c>
      <c r="J77" s="3">
        <v>749778920</v>
      </c>
      <c r="K77" s="3">
        <v>783518928</v>
      </c>
    </row>
    <row r="78" spans="1:11" ht="12.75" hidden="1">
      <c r="A78" s="1" t="s">
        <v>67</v>
      </c>
      <c r="B78" s="3">
        <v>0</v>
      </c>
      <c r="C78" s="3">
        <v>6654573</v>
      </c>
      <c r="D78" s="3">
        <v>6321123</v>
      </c>
      <c r="E78" s="3">
        <v>0</v>
      </c>
      <c r="F78" s="3">
        <v>0</v>
      </c>
      <c r="G78" s="3">
        <v>0</v>
      </c>
      <c r="H78" s="3">
        <v>6321123</v>
      </c>
      <c r="I78" s="3">
        <v>6321123</v>
      </c>
      <c r="J78" s="3">
        <v>6321123</v>
      </c>
      <c r="K78" s="3">
        <v>6321123</v>
      </c>
    </row>
    <row r="79" spans="1:11" ht="12.75" hidden="1">
      <c r="A79" s="1" t="s">
        <v>68</v>
      </c>
      <c r="B79" s="3">
        <v>162256974</v>
      </c>
      <c r="C79" s="3">
        <v>137896446</v>
      </c>
      <c r="D79" s="3">
        <v>137956059</v>
      </c>
      <c r="E79" s="3">
        <v>-12594033</v>
      </c>
      <c r="F79" s="3">
        <v>-17841068</v>
      </c>
      <c r="G79" s="3">
        <v>-17841068</v>
      </c>
      <c r="H79" s="3">
        <v>197868278</v>
      </c>
      <c r="I79" s="3">
        <v>140606345</v>
      </c>
      <c r="J79" s="3">
        <v>131592408</v>
      </c>
      <c r="K79" s="3">
        <v>119517409</v>
      </c>
    </row>
    <row r="80" spans="1:11" ht="12.75" hidden="1">
      <c r="A80" s="1" t="s">
        <v>69</v>
      </c>
      <c r="B80" s="3">
        <v>150435939</v>
      </c>
      <c r="C80" s="3">
        <v>186274333</v>
      </c>
      <c r="D80" s="3">
        <v>234438944</v>
      </c>
      <c r="E80" s="3">
        <v>15351057</v>
      </c>
      <c r="F80" s="3">
        <v>17918281</v>
      </c>
      <c r="G80" s="3">
        <v>17918281</v>
      </c>
      <c r="H80" s="3">
        <v>257002878</v>
      </c>
      <c r="I80" s="3">
        <v>332600818</v>
      </c>
      <c r="J80" s="3">
        <v>368413759</v>
      </c>
      <c r="K80" s="3">
        <v>399964377</v>
      </c>
    </row>
    <row r="81" spans="1:11" ht="12.75" hidden="1">
      <c r="A81" s="1" t="s">
        <v>70</v>
      </c>
      <c r="B81" s="3">
        <v>91879407</v>
      </c>
      <c r="C81" s="3">
        <v>71273855</v>
      </c>
      <c r="D81" s="3">
        <v>-28497625</v>
      </c>
      <c r="E81" s="3">
        <v>17219130</v>
      </c>
      <c r="F81" s="3">
        <v>17219130</v>
      </c>
      <c r="G81" s="3">
        <v>17219130</v>
      </c>
      <c r="H81" s="3">
        <v>74574995</v>
      </c>
      <c r="I81" s="3">
        <v>-28497626</v>
      </c>
      <c r="J81" s="3">
        <v>-28497626</v>
      </c>
      <c r="K81" s="3">
        <v>-28497626</v>
      </c>
    </row>
    <row r="82" spans="1:11" ht="12.75" hidden="1">
      <c r="A82" s="1" t="s">
        <v>71</v>
      </c>
      <c r="B82" s="3">
        <v>679653</v>
      </c>
      <c r="C82" s="3">
        <v>3453145</v>
      </c>
      <c r="D82" s="3">
        <v>3629831</v>
      </c>
      <c r="E82" s="3">
        <v>-679653</v>
      </c>
      <c r="F82" s="3">
        <v>-679653</v>
      </c>
      <c r="G82" s="3">
        <v>-679653</v>
      </c>
      <c r="H82" s="3">
        <v>3486362</v>
      </c>
      <c r="I82" s="3">
        <v>3629831</v>
      </c>
      <c r="J82" s="3">
        <v>3629831</v>
      </c>
      <c r="K82" s="3">
        <v>3629831</v>
      </c>
    </row>
    <row r="83" spans="1:11" ht="12.75" hidden="1">
      <c r="A83" s="1" t="s">
        <v>72</v>
      </c>
      <c r="B83" s="3">
        <v>356488012</v>
      </c>
      <c r="C83" s="3">
        <v>346397544</v>
      </c>
      <c r="D83" s="3">
        <v>496038076</v>
      </c>
      <c r="E83" s="3">
        <v>679019795</v>
      </c>
      <c r="F83" s="3">
        <v>687306355</v>
      </c>
      <c r="G83" s="3">
        <v>687306355</v>
      </c>
      <c r="H83" s="3">
        <v>611207219</v>
      </c>
      <c r="I83" s="3">
        <v>631523293</v>
      </c>
      <c r="J83" s="3">
        <v>638008022</v>
      </c>
      <c r="K83" s="3">
        <v>643435379</v>
      </c>
    </row>
    <row r="84" spans="1:11" ht="12.75" hidden="1">
      <c r="A84" s="1" t="s">
        <v>73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</row>
    <row r="85" spans="1:11" ht="12.75" hidden="1">
      <c r="A85" s="1" t="s">
        <v>74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" customHeight="1">
      <c r="A1" s="109" t="s">
        <v>79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9</v>
      </c>
      <c r="D3" s="15" t="s">
        <v>9</v>
      </c>
      <c r="E3" s="13" t="s">
        <v>10</v>
      </c>
      <c r="F3" s="14" t="s">
        <v>11</v>
      </c>
      <c r="G3" s="15" t="s">
        <v>12</v>
      </c>
      <c r="H3" s="16" t="s">
        <v>13</v>
      </c>
      <c r="I3" s="13" t="s">
        <v>14</v>
      </c>
      <c r="J3" s="14" t="s">
        <v>15</v>
      </c>
      <c r="K3" s="15" t="s">
        <v>16</v>
      </c>
    </row>
    <row r="4" spans="1:11" ht="13.5">
      <c r="A4" s="17" t="s">
        <v>17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18</v>
      </c>
      <c r="B5" s="6">
        <v>0</v>
      </c>
      <c r="C5" s="6">
        <v>-158035</v>
      </c>
      <c r="D5" s="23">
        <v>-208876</v>
      </c>
      <c r="E5" s="24">
        <v>0</v>
      </c>
      <c r="F5" s="6">
        <v>0</v>
      </c>
      <c r="G5" s="25">
        <v>0</v>
      </c>
      <c r="H5" s="26">
        <v>0</v>
      </c>
      <c r="I5" s="24">
        <v>0</v>
      </c>
      <c r="J5" s="6">
        <v>0</v>
      </c>
      <c r="K5" s="25">
        <v>0</v>
      </c>
    </row>
    <row r="6" spans="1:11" ht="13.5">
      <c r="A6" s="22" t="s">
        <v>19</v>
      </c>
      <c r="B6" s="6">
        <v>314582110</v>
      </c>
      <c r="C6" s="6">
        <v>33085973</v>
      </c>
      <c r="D6" s="23">
        <v>394615522</v>
      </c>
      <c r="E6" s="24">
        <v>714454766</v>
      </c>
      <c r="F6" s="6">
        <v>616955577</v>
      </c>
      <c r="G6" s="25">
        <v>616955577</v>
      </c>
      <c r="H6" s="26">
        <v>582274313</v>
      </c>
      <c r="I6" s="24">
        <v>646375598</v>
      </c>
      <c r="J6" s="6">
        <v>678694375</v>
      </c>
      <c r="K6" s="25">
        <v>712368410</v>
      </c>
    </row>
    <row r="7" spans="1:11" ht="13.5">
      <c r="A7" s="22" t="s">
        <v>20</v>
      </c>
      <c r="B7" s="6">
        <v>24275911</v>
      </c>
      <c r="C7" s="6">
        <v>-29505</v>
      </c>
      <c r="D7" s="23">
        <v>7846784</v>
      </c>
      <c r="E7" s="24">
        <v>3358110</v>
      </c>
      <c r="F7" s="6">
        <v>2535182</v>
      </c>
      <c r="G7" s="25">
        <v>2535182</v>
      </c>
      <c r="H7" s="26">
        <v>11368313</v>
      </c>
      <c r="I7" s="24">
        <v>2535182</v>
      </c>
      <c r="J7" s="6">
        <v>2661941</v>
      </c>
      <c r="K7" s="25">
        <v>2795038</v>
      </c>
    </row>
    <row r="8" spans="1:11" ht="13.5">
      <c r="A8" s="22" t="s">
        <v>21</v>
      </c>
      <c r="B8" s="6">
        <v>391139000</v>
      </c>
      <c r="C8" s="6">
        <v>21691167</v>
      </c>
      <c r="D8" s="23">
        <v>700977501</v>
      </c>
      <c r="E8" s="24">
        <v>496799868</v>
      </c>
      <c r="F8" s="6">
        <v>468099274</v>
      </c>
      <c r="G8" s="25">
        <v>468099274</v>
      </c>
      <c r="H8" s="26">
        <v>960457451</v>
      </c>
      <c r="I8" s="24">
        <v>499502016</v>
      </c>
      <c r="J8" s="6">
        <v>524477118</v>
      </c>
      <c r="K8" s="25">
        <v>550700973</v>
      </c>
    </row>
    <row r="9" spans="1:11" ht="13.5">
      <c r="A9" s="22" t="s">
        <v>22</v>
      </c>
      <c r="B9" s="6">
        <v>19920379</v>
      </c>
      <c r="C9" s="6">
        <v>2472127</v>
      </c>
      <c r="D9" s="23">
        <v>68616455</v>
      </c>
      <c r="E9" s="24">
        <v>19784905</v>
      </c>
      <c r="F9" s="6">
        <v>85100892</v>
      </c>
      <c r="G9" s="25">
        <v>85100892</v>
      </c>
      <c r="H9" s="26">
        <v>16575018</v>
      </c>
      <c r="I9" s="24">
        <v>10589537</v>
      </c>
      <c r="J9" s="6">
        <v>11119014</v>
      </c>
      <c r="K9" s="25">
        <v>11674963</v>
      </c>
    </row>
    <row r="10" spans="1:11" ht="25.5">
      <c r="A10" s="27" t="s">
        <v>129</v>
      </c>
      <c r="B10" s="28">
        <f>SUM(B5:B9)</f>
        <v>749917400</v>
      </c>
      <c r="C10" s="29">
        <f aca="true" t="shared" si="0" ref="C10:K10">SUM(C5:C9)</f>
        <v>57061727</v>
      </c>
      <c r="D10" s="30">
        <f t="shared" si="0"/>
        <v>1171847386</v>
      </c>
      <c r="E10" s="28">
        <f t="shared" si="0"/>
        <v>1234397649</v>
      </c>
      <c r="F10" s="29">
        <f t="shared" si="0"/>
        <v>1172690925</v>
      </c>
      <c r="G10" s="31">
        <f t="shared" si="0"/>
        <v>1172690925</v>
      </c>
      <c r="H10" s="32">
        <f t="shared" si="0"/>
        <v>1570675095</v>
      </c>
      <c r="I10" s="28">
        <f t="shared" si="0"/>
        <v>1159002333</v>
      </c>
      <c r="J10" s="29">
        <f t="shared" si="0"/>
        <v>1216952448</v>
      </c>
      <c r="K10" s="31">
        <f t="shared" si="0"/>
        <v>1277539384</v>
      </c>
    </row>
    <row r="11" spans="1:11" ht="13.5">
      <c r="A11" s="22" t="s">
        <v>23</v>
      </c>
      <c r="B11" s="6">
        <v>340948143</v>
      </c>
      <c r="C11" s="6">
        <v>20080408</v>
      </c>
      <c r="D11" s="23">
        <v>402218201</v>
      </c>
      <c r="E11" s="24">
        <v>383261790</v>
      </c>
      <c r="F11" s="6">
        <v>369531785</v>
      </c>
      <c r="G11" s="25">
        <v>369531785</v>
      </c>
      <c r="H11" s="26">
        <v>508192174</v>
      </c>
      <c r="I11" s="24">
        <v>376709023</v>
      </c>
      <c r="J11" s="6">
        <v>395373710</v>
      </c>
      <c r="K11" s="25">
        <v>407904791</v>
      </c>
    </row>
    <row r="12" spans="1:11" ht="13.5">
      <c r="A12" s="22" t="s">
        <v>24</v>
      </c>
      <c r="B12" s="6">
        <v>9234331</v>
      </c>
      <c r="C12" s="6">
        <v>724600</v>
      </c>
      <c r="D12" s="23">
        <v>9440738</v>
      </c>
      <c r="E12" s="24">
        <v>12388634</v>
      </c>
      <c r="F12" s="6">
        <v>12388634</v>
      </c>
      <c r="G12" s="25">
        <v>12388634</v>
      </c>
      <c r="H12" s="26">
        <v>11528619</v>
      </c>
      <c r="I12" s="24">
        <v>15413888</v>
      </c>
      <c r="J12" s="6">
        <v>16087560</v>
      </c>
      <c r="K12" s="25">
        <v>16891943</v>
      </c>
    </row>
    <row r="13" spans="1:11" ht="13.5">
      <c r="A13" s="22" t="s">
        <v>130</v>
      </c>
      <c r="B13" s="6">
        <v>218632945</v>
      </c>
      <c r="C13" s="6">
        <v>218041339</v>
      </c>
      <c r="D13" s="23">
        <v>261540788</v>
      </c>
      <c r="E13" s="24">
        <v>50316308</v>
      </c>
      <c r="F13" s="6">
        <v>239999999</v>
      </c>
      <c r="G13" s="25">
        <v>239999999</v>
      </c>
      <c r="H13" s="26">
        <v>168531246</v>
      </c>
      <c r="I13" s="24">
        <v>169763404</v>
      </c>
      <c r="J13" s="6">
        <v>178251575</v>
      </c>
      <c r="K13" s="25">
        <v>187164154</v>
      </c>
    </row>
    <row r="14" spans="1:11" ht="13.5">
      <c r="A14" s="22" t="s">
        <v>25</v>
      </c>
      <c r="B14" s="6">
        <v>10627487</v>
      </c>
      <c r="C14" s="6">
        <v>461264</v>
      </c>
      <c r="D14" s="23">
        <v>11390795</v>
      </c>
      <c r="E14" s="24">
        <v>1857596</v>
      </c>
      <c r="F14" s="6">
        <v>5073562</v>
      </c>
      <c r="G14" s="25">
        <v>5073562</v>
      </c>
      <c r="H14" s="26">
        <v>21375062</v>
      </c>
      <c r="I14" s="24">
        <v>2521965</v>
      </c>
      <c r="J14" s="6">
        <v>2648063</v>
      </c>
      <c r="K14" s="25">
        <v>2780466</v>
      </c>
    </row>
    <row r="15" spans="1:11" ht="13.5">
      <c r="A15" s="22" t="s">
        <v>26</v>
      </c>
      <c r="B15" s="6">
        <v>77790321</v>
      </c>
      <c r="C15" s="6">
        <v>33036652</v>
      </c>
      <c r="D15" s="23">
        <v>145225149</v>
      </c>
      <c r="E15" s="24">
        <v>145364817</v>
      </c>
      <c r="F15" s="6">
        <v>119056436</v>
      </c>
      <c r="G15" s="25">
        <v>119056436</v>
      </c>
      <c r="H15" s="26">
        <v>189736990</v>
      </c>
      <c r="I15" s="24">
        <v>166366330</v>
      </c>
      <c r="J15" s="6">
        <v>174989147</v>
      </c>
      <c r="K15" s="25">
        <v>183727896</v>
      </c>
    </row>
    <row r="16" spans="1:11" ht="13.5">
      <c r="A16" s="22" t="s">
        <v>21</v>
      </c>
      <c r="B16" s="6">
        <v>9752540</v>
      </c>
      <c r="C16" s="6">
        <v>102335</v>
      </c>
      <c r="D16" s="23">
        <v>88</v>
      </c>
      <c r="E16" s="24">
        <v>18723364</v>
      </c>
      <c r="F16" s="6">
        <v>18723364</v>
      </c>
      <c r="G16" s="25">
        <v>18723364</v>
      </c>
      <c r="H16" s="26">
        <v>41281367</v>
      </c>
      <c r="I16" s="24">
        <v>19023364</v>
      </c>
      <c r="J16" s="6">
        <v>19974532</v>
      </c>
      <c r="K16" s="25">
        <v>20973258</v>
      </c>
    </row>
    <row r="17" spans="1:11" ht="13.5">
      <c r="A17" s="22" t="s">
        <v>27</v>
      </c>
      <c r="B17" s="6">
        <v>362104591</v>
      </c>
      <c r="C17" s="6">
        <v>347542068</v>
      </c>
      <c r="D17" s="23">
        <v>569393758</v>
      </c>
      <c r="E17" s="24">
        <v>587275846</v>
      </c>
      <c r="F17" s="6">
        <v>512491837</v>
      </c>
      <c r="G17" s="25">
        <v>512491837</v>
      </c>
      <c r="H17" s="26">
        <v>549072247</v>
      </c>
      <c r="I17" s="24">
        <v>529050837</v>
      </c>
      <c r="J17" s="6">
        <v>555654401</v>
      </c>
      <c r="K17" s="25">
        <v>593091933</v>
      </c>
    </row>
    <row r="18" spans="1:11" ht="13.5">
      <c r="A18" s="33" t="s">
        <v>28</v>
      </c>
      <c r="B18" s="34">
        <f>SUM(B11:B17)</f>
        <v>1029090358</v>
      </c>
      <c r="C18" s="35">
        <f aca="true" t="shared" si="1" ref="C18:K18">SUM(C11:C17)</f>
        <v>619988666</v>
      </c>
      <c r="D18" s="36">
        <f t="shared" si="1"/>
        <v>1399209517</v>
      </c>
      <c r="E18" s="34">
        <f t="shared" si="1"/>
        <v>1199188355</v>
      </c>
      <c r="F18" s="35">
        <f t="shared" si="1"/>
        <v>1277265617</v>
      </c>
      <c r="G18" s="37">
        <f t="shared" si="1"/>
        <v>1277265617</v>
      </c>
      <c r="H18" s="38">
        <f t="shared" si="1"/>
        <v>1489717705</v>
      </c>
      <c r="I18" s="34">
        <f t="shared" si="1"/>
        <v>1278848811</v>
      </c>
      <c r="J18" s="35">
        <f t="shared" si="1"/>
        <v>1342978988</v>
      </c>
      <c r="K18" s="37">
        <f t="shared" si="1"/>
        <v>1412534441</v>
      </c>
    </row>
    <row r="19" spans="1:11" ht="13.5">
      <c r="A19" s="33" t="s">
        <v>29</v>
      </c>
      <c r="B19" s="39">
        <f>+B10-B18</f>
        <v>-279172958</v>
      </c>
      <c r="C19" s="40">
        <f aca="true" t="shared" si="2" ref="C19:K19">+C10-C18</f>
        <v>-562926939</v>
      </c>
      <c r="D19" s="41">
        <f t="shared" si="2"/>
        <v>-227362131</v>
      </c>
      <c r="E19" s="39">
        <f t="shared" si="2"/>
        <v>35209294</v>
      </c>
      <c r="F19" s="40">
        <f t="shared" si="2"/>
        <v>-104574692</v>
      </c>
      <c r="G19" s="42">
        <f t="shared" si="2"/>
        <v>-104574692</v>
      </c>
      <c r="H19" s="43">
        <f t="shared" si="2"/>
        <v>80957390</v>
      </c>
      <c r="I19" s="39">
        <f t="shared" si="2"/>
        <v>-119846478</v>
      </c>
      <c r="J19" s="40">
        <f t="shared" si="2"/>
        <v>-126026540</v>
      </c>
      <c r="K19" s="42">
        <f t="shared" si="2"/>
        <v>-134995057</v>
      </c>
    </row>
    <row r="20" spans="1:11" ht="25.5">
      <c r="A20" s="44" t="s">
        <v>30</v>
      </c>
      <c r="B20" s="45">
        <v>310298951</v>
      </c>
      <c r="C20" s="46">
        <v>128440</v>
      </c>
      <c r="D20" s="47">
        <v>55000000</v>
      </c>
      <c r="E20" s="45">
        <v>281038000</v>
      </c>
      <c r="F20" s="46">
        <v>236759389</v>
      </c>
      <c r="G20" s="48">
        <v>236759389</v>
      </c>
      <c r="H20" s="49">
        <v>197927951</v>
      </c>
      <c r="I20" s="45">
        <v>279336000</v>
      </c>
      <c r="J20" s="46">
        <v>293302800</v>
      </c>
      <c r="K20" s="48">
        <v>307967940</v>
      </c>
    </row>
    <row r="21" spans="1:11" ht="63.75">
      <c r="A21" s="50" t="s">
        <v>131</v>
      </c>
      <c r="B21" s="51">
        <v>7377878</v>
      </c>
      <c r="C21" s="52">
        <v>0</v>
      </c>
      <c r="D21" s="53">
        <v>0</v>
      </c>
      <c r="E21" s="51">
        <v>2000000</v>
      </c>
      <c r="F21" s="52">
        <v>2000000</v>
      </c>
      <c r="G21" s="54">
        <v>2000000</v>
      </c>
      <c r="H21" s="55">
        <v>0</v>
      </c>
      <c r="I21" s="51">
        <v>0</v>
      </c>
      <c r="J21" s="52">
        <v>0</v>
      </c>
      <c r="K21" s="54">
        <v>0</v>
      </c>
    </row>
    <row r="22" spans="1:11" ht="25.5">
      <c r="A22" s="56" t="s">
        <v>132</v>
      </c>
      <c r="B22" s="57">
        <f>SUM(B19:B21)</f>
        <v>38503871</v>
      </c>
      <c r="C22" s="58">
        <f aca="true" t="shared" si="3" ref="C22:K22">SUM(C19:C21)</f>
        <v>-562798499</v>
      </c>
      <c r="D22" s="59">
        <f t="shared" si="3"/>
        <v>-172362131</v>
      </c>
      <c r="E22" s="57">
        <f t="shared" si="3"/>
        <v>318247294</v>
      </c>
      <c r="F22" s="58">
        <f t="shared" si="3"/>
        <v>134184697</v>
      </c>
      <c r="G22" s="60">
        <f t="shared" si="3"/>
        <v>134184697</v>
      </c>
      <c r="H22" s="61">
        <f t="shared" si="3"/>
        <v>278885341</v>
      </c>
      <c r="I22" s="57">
        <f t="shared" si="3"/>
        <v>159489522</v>
      </c>
      <c r="J22" s="58">
        <f t="shared" si="3"/>
        <v>167276260</v>
      </c>
      <c r="K22" s="60">
        <f t="shared" si="3"/>
        <v>172972883</v>
      </c>
    </row>
    <row r="23" spans="1:11" ht="13.5">
      <c r="A23" s="50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62" t="s">
        <v>32</v>
      </c>
      <c r="B24" s="39">
        <f>SUM(B22:B23)</f>
        <v>38503871</v>
      </c>
      <c r="C24" s="40">
        <f aca="true" t="shared" si="4" ref="C24:K24">SUM(C22:C23)</f>
        <v>-562798499</v>
      </c>
      <c r="D24" s="41">
        <f t="shared" si="4"/>
        <v>-172362131</v>
      </c>
      <c r="E24" s="39">
        <f t="shared" si="4"/>
        <v>318247294</v>
      </c>
      <c r="F24" s="40">
        <f t="shared" si="4"/>
        <v>134184697</v>
      </c>
      <c r="G24" s="42">
        <f t="shared" si="4"/>
        <v>134184697</v>
      </c>
      <c r="H24" s="43">
        <f t="shared" si="4"/>
        <v>278885341</v>
      </c>
      <c r="I24" s="39">
        <f t="shared" si="4"/>
        <v>159489522</v>
      </c>
      <c r="J24" s="40">
        <f t="shared" si="4"/>
        <v>167276260</v>
      </c>
      <c r="K24" s="42">
        <f t="shared" si="4"/>
        <v>172972883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64" t="s">
        <v>133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3.5">
      <c r="A27" s="33" t="s">
        <v>33</v>
      </c>
      <c r="B27" s="7">
        <v>318126976</v>
      </c>
      <c r="C27" s="7">
        <v>4500487679</v>
      </c>
      <c r="D27" s="69">
        <v>-192597628</v>
      </c>
      <c r="E27" s="70">
        <v>529601668</v>
      </c>
      <c r="F27" s="7">
        <v>261362498</v>
      </c>
      <c r="G27" s="71">
        <v>261362498</v>
      </c>
      <c r="H27" s="72">
        <v>9840536228</v>
      </c>
      <c r="I27" s="70">
        <v>277692991</v>
      </c>
      <c r="J27" s="7">
        <v>290377642</v>
      </c>
      <c r="K27" s="71">
        <v>273207674</v>
      </c>
    </row>
    <row r="28" spans="1:11" ht="13.5">
      <c r="A28" s="73" t="s">
        <v>34</v>
      </c>
      <c r="B28" s="6">
        <v>296735119</v>
      </c>
      <c r="C28" s="6">
        <v>-645057406</v>
      </c>
      <c r="D28" s="23">
        <v>-504860407</v>
      </c>
      <c r="E28" s="24">
        <v>236851389</v>
      </c>
      <c r="F28" s="6">
        <v>245456868</v>
      </c>
      <c r="G28" s="25">
        <v>245456868</v>
      </c>
      <c r="H28" s="26">
        <v>0</v>
      </c>
      <c r="I28" s="24">
        <v>230362991</v>
      </c>
      <c r="J28" s="6">
        <v>241731142</v>
      </c>
      <c r="K28" s="25">
        <v>222128849</v>
      </c>
    </row>
    <row r="29" spans="1:11" ht="13.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3.5">
      <c r="A30" s="22" t="s">
        <v>35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36</v>
      </c>
      <c r="B31" s="6">
        <v>21391857</v>
      </c>
      <c r="C31" s="6">
        <v>10017799</v>
      </c>
      <c r="D31" s="23">
        <v>10702155</v>
      </c>
      <c r="E31" s="24">
        <v>46050000</v>
      </c>
      <c r="F31" s="6">
        <v>15905630</v>
      </c>
      <c r="G31" s="25">
        <v>15905630</v>
      </c>
      <c r="H31" s="26">
        <v>0</v>
      </c>
      <c r="I31" s="24">
        <v>44330000</v>
      </c>
      <c r="J31" s="6">
        <v>46546500</v>
      </c>
      <c r="K31" s="25">
        <v>48873825</v>
      </c>
    </row>
    <row r="32" spans="1:11" ht="13.5">
      <c r="A32" s="33" t="s">
        <v>37</v>
      </c>
      <c r="B32" s="7">
        <f>SUM(B28:B31)</f>
        <v>318126976</v>
      </c>
      <c r="C32" s="7">
        <f aca="true" t="shared" si="5" ref="C32:K32">SUM(C28:C31)</f>
        <v>-635039607</v>
      </c>
      <c r="D32" s="69">
        <f t="shared" si="5"/>
        <v>-494158252</v>
      </c>
      <c r="E32" s="70">
        <f t="shared" si="5"/>
        <v>282901389</v>
      </c>
      <c r="F32" s="7">
        <f t="shared" si="5"/>
        <v>261362498</v>
      </c>
      <c r="G32" s="71">
        <f t="shared" si="5"/>
        <v>261362498</v>
      </c>
      <c r="H32" s="72">
        <f t="shared" si="5"/>
        <v>0</v>
      </c>
      <c r="I32" s="70">
        <f t="shared" si="5"/>
        <v>274692991</v>
      </c>
      <c r="J32" s="7">
        <f t="shared" si="5"/>
        <v>288277642</v>
      </c>
      <c r="K32" s="71">
        <f t="shared" si="5"/>
        <v>271002674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3.5">
      <c r="A34" s="64" t="s">
        <v>38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3.5">
      <c r="A35" s="22" t="s">
        <v>39</v>
      </c>
      <c r="B35" s="6">
        <v>334800567</v>
      </c>
      <c r="C35" s="6">
        <v>-377425691</v>
      </c>
      <c r="D35" s="23">
        <v>90106698</v>
      </c>
      <c r="E35" s="24">
        <v>552964086</v>
      </c>
      <c r="F35" s="6">
        <v>-24151670</v>
      </c>
      <c r="G35" s="25">
        <v>-24151670</v>
      </c>
      <c r="H35" s="26">
        <v>949555738</v>
      </c>
      <c r="I35" s="24">
        <v>13549141</v>
      </c>
      <c r="J35" s="6">
        <v>14226598</v>
      </c>
      <c r="K35" s="25">
        <v>14937928</v>
      </c>
    </row>
    <row r="36" spans="1:11" ht="13.5">
      <c r="A36" s="22" t="s">
        <v>40</v>
      </c>
      <c r="B36" s="6">
        <v>3970632625</v>
      </c>
      <c r="C36" s="6">
        <v>-178328024</v>
      </c>
      <c r="D36" s="23">
        <v>-248607630</v>
      </c>
      <c r="E36" s="24">
        <v>4614229597</v>
      </c>
      <c r="F36" s="6">
        <v>4574199604</v>
      </c>
      <c r="G36" s="25">
        <v>4574199604</v>
      </c>
      <c r="H36" s="26">
        <v>4429270749</v>
      </c>
      <c r="I36" s="24">
        <v>5127570858</v>
      </c>
      <c r="J36" s="6">
        <v>5382749402</v>
      </c>
      <c r="K36" s="25">
        <v>5620197712</v>
      </c>
    </row>
    <row r="37" spans="1:11" ht="13.5">
      <c r="A37" s="22" t="s">
        <v>41</v>
      </c>
      <c r="B37" s="6">
        <v>247915940</v>
      </c>
      <c r="C37" s="6">
        <v>32007713</v>
      </c>
      <c r="D37" s="23">
        <v>227195369</v>
      </c>
      <c r="E37" s="24">
        <v>336979703</v>
      </c>
      <c r="F37" s="6">
        <v>23463640</v>
      </c>
      <c r="G37" s="25">
        <v>23463640</v>
      </c>
      <c r="H37" s="26">
        <v>1093610551</v>
      </c>
      <c r="I37" s="24">
        <v>487483192</v>
      </c>
      <c r="J37" s="6">
        <v>511857352</v>
      </c>
      <c r="K37" s="25">
        <v>537450220</v>
      </c>
    </row>
    <row r="38" spans="1:11" ht="13.5">
      <c r="A38" s="22" t="s">
        <v>42</v>
      </c>
      <c r="B38" s="6">
        <v>136389575</v>
      </c>
      <c r="C38" s="6">
        <v>-24962928</v>
      </c>
      <c r="D38" s="23">
        <v>-4908169</v>
      </c>
      <c r="E38" s="24">
        <v>201456581</v>
      </c>
      <c r="F38" s="6">
        <v>201387325</v>
      </c>
      <c r="G38" s="25">
        <v>201387325</v>
      </c>
      <c r="H38" s="26">
        <v>35206339</v>
      </c>
      <c r="I38" s="24">
        <v>7985768</v>
      </c>
      <c r="J38" s="6">
        <v>8385057</v>
      </c>
      <c r="K38" s="25">
        <v>8804309</v>
      </c>
    </row>
    <row r="39" spans="1:11" ht="13.5">
      <c r="A39" s="22" t="s">
        <v>43</v>
      </c>
      <c r="B39" s="6">
        <v>3921127677</v>
      </c>
      <c r="C39" s="6">
        <v>-1</v>
      </c>
      <c r="D39" s="23">
        <v>-209043993</v>
      </c>
      <c r="E39" s="24">
        <v>4310510105</v>
      </c>
      <c r="F39" s="6">
        <v>4191012272</v>
      </c>
      <c r="G39" s="25">
        <v>4191012272</v>
      </c>
      <c r="H39" s="26">
        <v>3971124256</v>
      </c>
      <c r="I39" s="24">
        <v>4486161517</v>
      </c>
      <c r="J39" s="6">
        <v>4709457331</v>
      </c>
      <c r="K39" s="25">
        <v>4915908228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64" t="s">
        <v>44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3.5">
      <c r="A42" s="22" t="s">
        <v>45</v>
      </c>
      <c r="B42" s="6">
        <v>246566169</v>
      </c>
      <c r="C42" s="6">
        <v>0</v>
      </c>
      <c r="D42" s="23">
        <v>19462733</v>
      </c>
      <c r="E42" s="24">
        <v>-484396</v>
      </c>
      <c r="F42" s="6">
        <v>-536044</v>
      </c>
      <c r="G42" s="25">
        <v>-536044</v>
      </c>
      <c r="H42" s="26">
        <v>355842756</v>
      </c>
      <c r="I42" s="24">
        <v>0</v>
      </c>
      <c r="J42" s="6">
        <v>0</v>
      </c>
      <c r="K42" s="25">
        <v>0</v>
      </c>
    </row>
    <row r="43" spans="1:11" ht="13.5">
      <c r="A43" s="22" t="s">
        <v>46</v>
      </c>
      <c r="B43" s="6">
        <v>-317049990</v>
      </c>
      <c r="C43" s="6">
        <v>-821265</v>
      </c>
      <c r="D43" s="23">
        <v>-1238844</v>
      </c>
      <c r="E43" s="24">
        <v>1410109</v>
      </c>
      <c r="F43" s="6">
        <v>1410109</v>
      </c>
      <c r="G43" s="25">
        <v>1410109</v>
      </c>
      <c r="H43" s="26">
        <v>5467922</v>
      </c>
      <c r="I43" s="24">
        <v>-3959875</v>
      </c>
      <c r="J43" s="6">
        <v>-197994</v>
      </c>
      <c r="K43" s="25">
        <v>-207893</v>
      </c>
    </row>
    <row r="44" spans="1:11" ht="13.5">
      <c r="A44" s="22" t="s">
        <v>47</v>
      </c>
      <c r="B44" s="6">
        <v>-19031925</v>
      </c>
      <c r="C44" s="6">
        <v>34350</v>
      </c>
      <c r="D44" s="23">
        <v>544586</v>
      </c>
      <c r="E44" s="24">
        <v>97936</v>
      </c>
      <c r="F44" s="6">
        <v>97936</v>
      </c>
      <c r="G44" s="25">
        <v>97936</v>
      </c>
      <c r="H44" s="26">
        <v>-21985069</v>
      </c>
      <c r="I44" s="24">
        <v>21663801</v>
      </c>
      <c r="J44" s="6">
        <v>1083190</v>
      </c>
      <c r="K44" s="25">
        <v>1137350</v>
      </c>
    </row>
    <row r="45" spans="1:11" ht="13.5">
      <c r="A45" s="33" t="s">
        <v>48</v>
      </c>
      <c r="B45" s="7">
        <v>189051278</v>
      </c>
      <c r="C45" s="7">
        <v>-786915</v>
      </c>
      <c r="D45" s="69">
        <v>-5187159</v>
      </c>
      <c r="E45" s="70">
        <v>168676943</v>
      </c>
      <c r="F45" s="7">
        <v>168619827</v>
      </c>
      <c r="G45" s="71">
        <v>168619827</v>
      </c>
      <c r="H45" s="72">
        <v>356767535</v>
      </c>
      <c r="I45" s="70">
        <v>17703926</v>
      </c>
      <c r="J45" s="7">
        <v>885196</v>
      </c>
      <c r="K45" s="71">
        <v>929457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64" t="s">
        <v>49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3.5">
      <c r="A48" s="22" t="s">
        <v>50</v>
      </c>
      <c r="B48" s="6">
        <v>189051278</v>
      </c>
      <c r="C48" s="6">
        <v>-102895918</v>
      </c>
      <c r="D48" s="23">
        <v>-12869387</v>
      </c>
      <c r="E48" s="24">
        <v>313436716</v>
      </c>
      <c r="F48" s="6">
        <v>198183870</v>
      </c>
      <c r="G48" s="25">
        <v>198183870</v>
      </c>
      <c r="H48" s="26">
        <v>439869595</v>
      </c>
      <c r="I48" s="24">
        <v>0</v>
      </c>
      <c r="J48" s="6">
        <v>0</v>
      </c>
      <c r="K48" s="25">
        <v>0</v>
      </c>
    </row>
    <row r="49" spans="1:11" ht="13.5">
      <c r="A49" s="22" t="s">
        <v>51</v>
      </c>
      <c r="B49" s="6">
        <f>+B75</f>
        <v>45820487.90464485</v>
      </c>
      <c r="C49" s="6">
        <f aca="true" t="shared" si="6" ref="C49:K49">+C75</f>
        <v>18188949</v>
      </c>
      <c r="D49" s="23">
        <f t="shared" si="6"/>
        <v>226358277.74008948</v>
      </c>
      <c r="E49" s="24">
        <f t="shared" si="6"/>
        <v>281417861</v>
      </c>
      <c r="F49" s="6">
        <f t="shared" si="6"/>
        <v>0</v>
      </c>
      <c r="G49" s="25">
        <f t="shared" si="6"/>
        <v>0</v>
      </c>
      <c r="H49" s="26">
        <f t="shared" si="6"/>
        <v>985252622.2523763</v>
      </c>
      <c r="I49" s="24">
        <f t="shared" si="6"/>
        <v>510324684</v>
      </c>
      <c r="J49" s="6">
        <f t="shared" si="6"/>
        <v>535840919</v>
      </c>
      <c r="K49" s="25">
        <f t="shared" si="6"/>
        <v>562632965</v>
      </c>
    </row>
    <row r="50" spans="1:11" ht="13.5">
      <c r="A50" s="33" t="s">
        <v>52</v>
      </c>
      <c r="B50" s="7">
        <f>+B48-B49</f>
        <v>143230790.09535515</v>
      </c>
      <c r="C50" s="7">
        <f aca="true" t="shared" si="7" ref="C50:K50">+C48-C49</f>
        <v>-121084867</v>
      </c>
      <c r="D50" s="69">
        <f t="shared" si="7"/>
        <v>-239227664.74008948</v>
      </c>
      <c r="E50" s="70">
        <f t="shared" si="7"/>
        <v>32018855</v>
      </c>
      <c r="F50" s="7">
        <f t="shared" si="7"/>
        <v>198183870</v>
      </c>
      <c r="G50" s="71">
        <f t="shared" si="7"/>
        <v>198183870</v>
      </c>
      <c r="H50" s="72">
        <f t="shared" si="7"/>
        <v>-545383027.2523763</v>
      </c>
      <c r="I50" s="70">
        <f t="shared" si="7"/>
        <v>-510324684</v>
      </c>
      <c r="J50" s="7">
        <f t="shared" si="7"/>
        <v>-535840919</v>
      </c>
      <c r="K50" s="71">
        <f t="shared" si="7"/>
        <v>-562632965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3.5">
      <c r="A52" s="64" t="s">
        <v>53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54</v>
      </c>
      <c r="B53" s="6">
        <v>3970601813</v>
      </c>
      <c r="C53" s="6">
        <v>463655496</v>
      </c>
      <c r="D53" s="23">
        <v>232666634</v>
      </c>
      <c r="E53" s="24">
        <v>4401578208</v>
      </c>
      <c r="F53" s="6">
        <v>4353592736</v>
      </c>
      <c r="G53" s="25">
        <v>4353592736</v>
      </c>
      <c r="H53" s="26">
        <v>3382940168</v>
      </c>
      <c r="I53" s="24">
        <v>4970537792</v>
      </c>
      <c r="J53" s="6">
        <v>5217864681</v>
      </c>
      <c r="K53" s="25">
        <v>5443552529</v>
      </c>
    </row>
    <row r="54" spans="1:11" ht="13.5">
      <c r="A54" s="22" t="s">
        <v>55</v>
      </c>
      <c r="B54" s="6">
        <v>218632945</v>
      </c>
      <c r="C54" s="6">
        <v>0</v>
      </c>
      <c r="D54" s="23">
        <v>244687708</v>
      </c>
      <c r="E54" s="24">
        <v>50316308</v>
      </c>
      <c r="F54" s="6">
        <v>239999999</v>
      </c>
      <c r="G54" s="25">
        <v>239999999</v>
      </c>
      <c r="H54" s="26">
        <v>168531246</v>
      </c>
      <c r="I54" s="24">
        <v>169763404</v>
      </c>
      <c r="J54" s="6">
        <v>178251575</v>
      </c>
      <c r="K54" s="25">
        <v>187164154</v>
      </c>
    </row>
    <row r="55" spans="1:11" ht="13.5">
      <c r="A55" s="22" t="s">
        <v>56</v>
      </c>
      <c r="B55" s="6">
        <v>0</v>
      </c>
      <c r="C55" s="6">
        <v>12157189073</v>
      </c>
      <c r="D55" s="23">
        <v>1564213387</v>
      </c>
      <c r="E55" s="24">
        <v>383580769</v>
      </c>
      <c r="F55" s="6">
        <v>155935868</v>
      </c>
      <c r="G55" s="25">
        <v>155935868</v>
      </c>
      <c r="H55" s="26">
        <v>7687800017</v>
      </c>
      <c r="I55" s="24">
        <v>113442938</v>
      </c>
      <c r="J55" s="6">
        <v>119115085</v>
      </c>
      <c r="K55" s="25">
        <v>89708152</v>
      </c>
    </row>
    <row r="56" spans="1:11" ht="13.5">
      <c r="A56" s="22" t="s">
        <v>57</v>
      </c>
      <c r="B56" s="6">
        <v>78599772</v>
      </c>
      <c r="C56" s="6">
        <v>14669312</v>
      </c>
      <c r="D56" s="23">
        <v>166124080</v>
      </c>
      <c r="E56" s="24">
        <v>189442740</v>
      </c>
      <c r="F56" s="6">
        <v>108421511</v>
      </c>
      <c r="G56" s="25">
        <v>108421511</v>
      </c>
      <c r="H56" s="26">
        <v>122057007</v>
      </c>
      <c r="I56" s="24">
        <v>94429436</v>
      </c>
      <c r="J56" s="6">
        <v>99150909</v>
      </c>
      <c r="K56" s="25">
        <v>104108460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3.5">
      <c r="A58" s="64" t="s">
        <v>58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3.5">
      <c r="A59" s="90" t="s">
        <v>59</v>
      </c>
      <c r="B59" s="6">
        <v>82074521</v>
      </c>
      <c r="C59" s="6">
        <v>0</v>
      </c>
      <c r="D59" s="23">
        <v>0</v>
      </c>
      <c r="E59" s="24">
        <v>155291957</v>
      </c>
      <c r="F59" s="6">
        <v>0</v>
      </c>
      <c r="G59" s="25">
        <v>0</v>
      </c>
      <c r="H59" s="26">
        <v>0</v>
      </c>
      <c r="I59" s="24">
        <v>0</v>
      </c>
      <c r="J59" s="6">
        <v>0</v>
      </c>
      <c r="K59" s="25">
        <v>0</v>
      </c>
    </row>
    <row r="60" spans="1:11" ht="13.5">
      <c r="A60" s="90" t="s">
        <v>60</v>
      </c>
      <c r="B60" s="6">
        <v>0</v>
      </c>
      <c r="C60" s="6">
        <v>0</v>
      </c>
      <c r="D60" s="23">
        <v>0</v>
      </c>
      <c r="E60" s="24">
        <v>0</v>
      </c>
      <c r="F60" s="6">
        <v>1316000</v>
      </c>
      <c r="G60" s="25">
        <v>1316000</v>
      </c>
      <c r="H60" s="26">
        <v>1250200</v>
      </c>
      <c r="I60" s="24">
        <v>236450</v>
      </c>
      <c r="J60" s="6">
        <v>248273</v>
      </c>
      <c r="K60" s="25">
        <v>260686</v>
      </c>
    </row>
    <row r="61" spans="1:11" ht="13.5">
      <c r="A61" s="91" t="s">
        <v>61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3.5">
      <c r="A62" s="96" t="s">
        <v>62</v>
      </c>
      <c r="B62" s="97">
        <v>57</v>
      </c>
      <c r="C62" s="98">
        <v>69</v>
      </c>
      <c r="D62" s="99">
        <v>69</v>
      </c>
      <c r="E62" s="97">
        <v>21</v>
      </c>
      <c r="F62" s="98">
        <v>21</v>
      </c>
      <c r="G62" s="99">
        <v>21</v>
      </c>
      <c r="H62" s="100">
        <v>21</v>
      </c>
      <c r="I62" s="97">
        <v>0</v>
      </c>
      <c r="J62" s="98">
        <v>0</v>
      </c>
      <c r="K62" s="99">
        <v>0</v>
      </c>
    </row>
    <row r="63" spans="1:11" ht="13.5">
      <c r="A63" s="96" t="s">
        <v>63</v>
      </c>
      <c r="B63" s="97">
        <v>66</v>
      </c>
      <c r="C63" s="98">
        <v>69</v>
      </c>
      <c r="D63" s="99">
        <v>69</v>
      </c>
      <c r="E63" s="97">
        <v>14</v>
      </c>
      <c r="F63" s="98">
        <v>14</v>
      </c>
      <c r="G63" s="99">
        <v>14</v>
      </c>
      <c r="H63" s="100">
        <v>14</v>
      </c>
      <c r="I63" s="97">
        <v>0</v>
      </c>
      <c r="J63" s="98">
        <v>0</v>
      </c>
      <c r="K63" s="99">
        <v>0</v>
      </c>
    </row>
    <row r="64" spans="1:11" ht="13.5">
      <c r="A64" s="96" t="s">
        <v>64</v>
      </c>
      <c r="B64" s="97">
        <v>0</v>
      </c>
      <c r="C64" s="98">
        <v>0</v>
      </c>
      <c r="D64" s="99">
        <v>0</v>
      </c>
      <c r="E64" s="97">
        <v>0</v>
      </c>
      <c r="F64" s="98">
        <v>0</v>
      </c>
      <c r="G64" s="99">
        <v>0</v>
      </c>
      <c r="H64" s="100">
        <v>0</v>
      </c>
      <c r="I64" s="97">
        <v>0</v>
      </c>
      <c r="J64" s="98">
        <v>0</v>
      </c>
      <c r="K64" s="99">
        <v>0</v>
      </c>
    </row>
    <row r="65" spans="1:11" ht="13.5">
      <c r="A65" s="96" t="s">
        <v>65</v>
      </c>
      <c r="B65" s="97">
        <v>0</v>
      </c>
      <c r="C65" s="98">
        <v>0</v>
      </c>
      <c r="D65" s="99">
        <v>0</v>
      </c>
      <c r="E65" s="97">
        <v>0</v>
      </c>
      <c r="F65" s="98">
        <v>0</v>
      </c>
      <c r="G65" s="99">
        <v>0</v>
      </c>
      <c r="H65" s="100">
        <v>0</v>
      </c>
      <c r="I65" s="97">
        <v>0</v>
      </c>
      <c r="J65" s="98">
        <v>0</v>
      </c>
      <c r="K65" s="99">
        <v>0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3.5">
      <c r="A67" s="105"/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3.5">
      <c r="A68" s="107"/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3.5">
      <c r="A69" s="108"/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3.5" hidden="1">
      <c r="A70" s="4" t="s">
        <v>134</v>
      </c>
      <c r="B70" s="5">
        <f>IF(ISERROR(B71/B72),0,(B71/B72))</f>
        <v>0.946771544846673</v>
      </c>
      <c r="C70" s="5">
        <f aca="true" t="shared" si="8" ref="C70:K70">IF(ISERROR(C71/C72),0,(C71/C72))</f>
        <v>0</v>
      </c>
      <c r="D70" s="5">
        <f t="shared" si="8"/>
        <v>-0.028542492096959894</v>
      </c>
      <c r="E70" s="5">
        <f t="shared" si="8"/>
        <v>0</v>
      </c>
      <c r="F70" s="5">
        <f t="shared" si="8"/>
        <v>0</v>
      </c>
      <c r="G70" s="5">
        <f t="shared" si="8"/>
        <v>0</v>
      </c>
      <c r="H70" s="5">
        <f t="shared" si="8"/>
        <v>0.001530902280281352</v>
      </c>
      <c r="I70" s="5">
        <f t="shared" si="8"/>
        <v>0</v>
      </c>
      <c r="J70" s="5">
        <f t="shared" si="8"/>
        <v>0</v>
      </c>
      <c r="K70" s="5">
        <f t="shared" si="8"/>
        <v>0</v>
      </c>
    </row>
    <row r="71" spans="1:11" ht="12.75" hidden="1">
      <c r="A71" s="2" t="s">
        <v>135</v>
      </c>
      <c r="B71" s="2">
        <f>+B83</f>
        <v>312319667</v>
      </c>
      <c r="C71" s="2">
        <f aca="true" t="shared" si="9" ref="C71:K71">+C83</f>
        <v>0</v>
      </c>
      <c r="D71" s="2">
        <f t="shared" si="9"/>
        <v>-11750884</v>
      </c>
      <c r="E71" s="2">
        <f t="shared" si="9"/>
        <v>0</v>
      </c>
      <c r="F71" s="2">
        <f t="shared" si="9"/>
        <v>0</v>
      </c>
      <c r="G71" s="2">
        <f t="shared" si="9"/>
        <v>0</v>
      </c>
      <c r="H71" s="2">
        <f t="shared" si="9"/>
        <v>915537</v>
      </c>
      <c r="I71" s="2">
        <f t="shared" si="9"/>
        <v>0</v>
      </c>
      <c r="J71" s="2">
        <f t="shared" si="9"/>
        <v>0</v>
      </c>
      <c r="K71" s="2">
        <f t="shared" si="9"/>
        <v>0</v>
      </c>
    </row>
    <row r="72" spans="1:11" ht="12.75" hidden="1">
      <c r="A72" s="2" t="s">
        <v>136</v>
      </c>
      <c r="B72" s="2">
        <f>+B77</f>
        <v>329878595</v>
      </c>
      <c r="C72" s="2">
        <f aca="true" t="shared" si="10" ref="C72:K72">+C77</f>
        <v>33584022</v>
      </c>
      <c r="D72" s="2">
        <f t="shared" si="10"/>
        <v>411697898</v>
      </c>
      <c r="E72" s="2">
        <f t="shared" si="10"/>
        <v>733102800</v>
      </c>
      <c r="F72" s="2">
        <f t="shared" si="10"/>
        <v>700919598</v>
      </c>
      <c r="G72" s="2">
        <f t="shared" si="10"/>
        <v>700919598</v>
      </c>
      <c r="H72" s="2">
        <f t="shared" si="10"/>
        <v>598037518</v>
      </c>
      <c r="I72" s="2">
        <f t="shared" si="10"/>
        <v>656200366</v>
      </c>
      <c r="J72" s="2">
        <f t="shared" si="10"/>
        <v>689010382</v>
      </c>
      <c r="K72" s="2">
        <f t="shared" si="10"/>
        <v>723200216</v>
      </c>
    </row>
    <row r="73" spans="1:11" ht="12.75" hidden="1">
      <c r="A73" s="2" t="s">
        <v>137</v>
      </c>
      <c r="B73" s="2">
        <f>+B74</f>
        <v>-222634431.83333328</v>
      </c>
      <c r="C73" s="2">
        <f aca="true" t="shared" si="11" ref="C73:K73">+(C78+C80+C81+C82)-(B78+B80+B81+B82)</f>
        <v>-404881389</v>
      </c>
      <c r="D73" s="2">
        <f t="shared" si="11"/>
        <v>387360227</v>
      </c>
      <c r="E73" s="2">
        <f t="shared" si="11"/>
        <v>86120100</v>
      </c>
      <c r="F73" s="2">
        <f>+(F78+F80+F81+F82)-(D78+D80+D81+D82)</f>
        <v>-378248046</v>
      </c>
      <c r="G73" s="2">
        <f>+(G78+G80+G81+G82)-(D78+D80+D81+D82)</f>
        <v>-378248046</v>
      </c>
      <c r="H73" s="2">
        <f>+(H78+H80+H81+H82)-(D78+D80+D81+D82)</f>
        <v>377226871</v>
      </c>
      <c r="I73" s="2">
        <f>+(I78+I80+I81+I82)-(E78+E80+E81+E82)</f>
        <v>-199396011</v>
      </c>
      <c r="J73" s="2">
        <f t="shared" si="11"/>
        <v>360159</v>
      </c>
      <c r="K73" s="2">
        <f t="shared" si="11"/>
        <v>378167</v>
      </c>
    </row>
    <row r="74" spans="1:11" ht="12.75" hidden="1">
      <c r="A74" s="2" t="s">
        <v>138</v>
      </c>
      <c r="B74" s="2">
        <f>+TREND(C74:E74)</f>
        <v>-222634431.83333328</v>
      </c>
      <c r="C74" s="2">
        <f>+C73</f>
        <v>-404881389</v>
      </c>
      <c r="D74" s="2">
        <f aca="true" t="shared" si="12" ref="D74:K74">+D73</f>
        <v>387360227</v>
      </c>
      <c r="E74" s="2">
        <f t="shared" si="12"/>
        <v>86120100</v>
      </c>
      <c r="F74" s="2">
        <f t="shared" si="12"/>
        <v>-378248046</v>
      </c>
      <c r="G74" s="2">
        <f t="shared" si="12"/>
        <v>-378248046</v>
      </c>
      <c r="H74" s="2">
        <f t="shared" si="12"/>
        <v>377226871</v>
      </c>
      <c r="I74" s="2">
        <f t="shared" si="12"/>
        <v>-199396011</v>
      </c>
      <c r="J74" s="2">
        <f t="shared" si="12"/>
        <v>360159</v>
      </c>
      <c r="K74" s="2">
        <f t="shared" si="12"/>
        <v>378167</v>
      </c>
    </row>
    <row r="75" spans="1:11" ht="12.75" hidden="1">
      <c r="A75" s="2" t="s">
        <v>139</v>
      </c>
      <c r="B75" s="2">
        <f>+B84-(((B80+B81+B78)*B70)-B79)</f>
        <v>45820487.90464485</v>
      </c>
      <c r="C75" s="2">
        <f aca="true" t="shared" si="13" ref="C75:K75">+C84-(((C80+C81+C78)*C70)-C79)</f>
        <v>18188949</v>
      </c>
      <c r="D75" s="2">
        <f t="shared" si="13"/>
        <v>226358277.74008948</v>
      </c>
      <c r="E75" s="2">
        <f t="shared" si="13"/>
        <v>281417861</v>
      </c>
      <c r="F75" s="2">
        <f t="shared" si="13"/>
        <v>0</v>
      </c>
      <c r="G75" s="2">
        <f t="shared" si="13"/>
        <v>0</v>
      </c>
      <c r="H75" s="2">
        <f t="shared" si="13"/>
        <v>985252622.2523763</v>
      </c>
      <c r="I75" s="2">
        <f t="shared" si="13"/>
        <v>510324684</v>
      </c>
      <c r="J75" s="2">
        <f t="shared" si="13"/>
        <v>535840919</v>
      </c>
      <c r="K75" s="2">
        <f t="shared" si="13"/>
        <v>562632965</v>
      </c>
    </row>
    <row r="76" spans="1:11" ht="12.75" hidden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2.75" hidden="1">
      <c r="A77" s="1" t="s">
        <v>66</v>
      </c>
      <c r="B77" s="3">
        <v>329878595</v>
      </c>
      <c r="C77" s="3">
        <v>33584022</v>
      </c>
      <c r="D77" s="3">
        <v>411697898</v>
      </c>
      <c r="E77" s="3">
        <v>733102800</v>
      </c>
      <c r="F77" s="3">
        <v>700919598</v>
      </c>
      <c r="G77" s="3">
        <v>700919598</v>
      </c>
      <c r="H77" s="3">
        <v>598037518</v>
      </c>
      <c r="I77" s="3">
        <v>656200366</v>
      </c>
      <c r="J77" s="3">
        <v>689010382</v>
      </c>
      <c r="K77" s="3">
        <v>723200216</v>
      </c>
    </row>
    <row r="78" spans="1:11" ht="12.75" hidden="1">
      <c r="A78" s="1" t="s">
        <v>67</v>
      </c>
      <c r="B78" s="3">
        <v>30812</v>
      </c>
      <c r="C78" s="3">
        <v>821265</v>
      </c>
      <c r="D78" s="3">
        <v>20794545</v>
      </c>
      <c r="E78" s="3">
        <v>650000</v>
      </c>
      <c r="F78" s="3">
        <v>0</v>
      </c>
      <c r="G78" s="3">
        <v>0</v>
      </c>
      <c r="H78" s="3">
        <v>5492325</v>
      </c>
      <c r="I78" s="3">
        <v>3959875</v>
      </c>
      <c r="J78" s="3">
        <v>4157869</v>
      </c>
      <c r="K78" s="3">
        <v>4365762</v>
      </c>
    </row>
    <row r="79" spans="1:11" ht="12.75" hidden="1">
      <c r="A79" s="1" t="s">
        <v>68</v>
      </c>
      <c r="B79" s="3">
        <v>176419592</v>
      </c>
      <c r="C79" s="3">
        <v>18188949</v>
      </c>
      <c r="D79" s="3">
        <v>222931885</v>
      </c>
      <c r="E79" s="3">
        <v>281417861</v>
      </c>
      <c r="F79" s="3">
        <v>0</v>
      </c>
      <c r="G79" s="3">
        <v>0</v>
      </c>
      <c r="H79" s="3">
        <v>986002356</v>
      </c>
      <c r="I79" s="3">
        <v>441619684</v>
      </c>
      <c r="J79" s="3">
        <v>463700669</v>
      </c>
      <c r="K79" s="3">
        <v>486885702</v>
      </c>
    </row>
    <row r="80" spans="1:11" ht="12.75" hidden="1">
      <c r="A80" s="1" t="s">
        <v>69</v>
      </c>
      <c r="B80" s="3">
        <v>85461715</v>
      </c>
      <c r="C80" s="3">
        <v>-29642979</v>
      </c>
      <c r="D80" s="3">
        <v>-150486491</v>
      </c>
      <c r="E80" s="3">
        <v>176392973</v>
      </c>
      <c r="F80" s="3">
        <v>173884550</v>
      </c>
      <c r="G80" s="3">
        <v>173884550</v>
      </c>
      <c r="H80" s="3">
        <v>424661430</v>
      </c>
      <c r="I80" s="3">
        <v>0</v>
      </c>
      <c r="J80" s="3">
        <v>0</v>
      </c>
      <c r="K80" s="3">
        <v>0</v>
      </c>
    </row>
    <row r="81" spans="1:11" ht="12.75" hidden="1">
      <c r="A81" s="1" t="s">
        <v>70</v>
      </c>
      <c r="B81" s="3">
        <v>52448991</v>
      </c>
      <c r="C81" s="3">
        <v>-238097278</v>
      </c>
      <c r="D81" s="3">
        <v>249737271</v>
      </c>
      <c r="E81" s="3">
        <v>24846512</v>
      </c>
      <c r="F81" s="3">
        <v>22661390</v>
      </c>
      <c r="G81" s="3">
        <v>22661390</v>
      </c>
      <c r="H81" s="3">
        <v>59579494</v>
      </c>
      <c r="I81" s="3">
        <v>3221496</v>
      </c>
      <c r="J81" s="3">
        <v>3382571</v>
      </c>
      <c r="K81" s="3">
        <v>3551700</v>
      </c>
    </row>
    <row r="82" spans="1:11" ht="12.75" hidden="1">
      <c r="A82" s="1" t="s">
        <v>71</v>
      </c>
      <c r="B82" s="3">
        <v>58731</v>
      </c>
      <c r="C82" s="3">
        <v>37852</v>
      </c>
      <c r="D82" s="3">
        <v>433762</v>
      </c>
      <c r="E82" s="3">
        <v>4709702</v>
      </c>
      <c r="F82" s="3">
        <v>-454314899</v>
      </c>
      <c r="G82" s="3">
        <v>-454314899</v>
      </c>
      <c r="H82" s="3">
        <v>7972709</v>
      </c>
      <c r="I82" s="3">
        <v>21805</v>
      </c>
      <c r="J82" s="3">
        <v>22895</v>
      </c>
      <c r="K82" s="3">
        <v>24040</v>
      </c>
    </row>
    <row r="83" spans="1:11" ht="12.75" hidden="1">
      <c r="A83" s="1" t="s">
        <v>72</v>
      </c>
      <c r="B83" s="3">
        <v>312319667</v>
      </c>
      <c r="C83" s="3">
        <v>0</v>
      </c>
      <c r="D83" s="3">
        <v>-11750884</v>
      </c>
      <c r="E83" s="3">
        <v>0</v>
      </c>
      <c r="F83" s="3">
        <v>0</v>
      </c>
      <c r="G83" s="3">
        <v>0</v>
      </c>
      <c r="H83" s="3">
        <v>915537</v>
      </c>
      <c r="I83" s="3">
        <v>0</v>
      </c>
      <c r="J83" s="3">
        <v>0</v>
      </c>
      <c r="K83" s="3">
        <v>0</v>
      </c>
    </row>
    <row r="84" spans="1:11" ht="12.75" hidden="1">
      <c r="A84" s="1" t="s">
        <v>73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68705000</v>
      </c>
      <c r="J84" s="3">
        <v>72140250</v>
      </c>
      <c r="K84" s="3">
        <v>75747263</v>
      </c>
    </row>
    <row r="85" spans="1:11" ht="12.75" hidden="1">
      <c r="A85" s="1" t="s">
        <v>74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" customHeight="1">
      <c r="A1" s="109" t="s">
        <v>80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9</v>
      </c>
      <c r="D3" s="15" t="s">
        <v>9</v>
      </c>
      <c r="E3" s="13" t="s">
        <v>10</v>
      </c>
      <c r="F3" s="14" t="s">
        <v>11</v>
      </c>
      <c r="G3" s="15" t="s">
        <v>12</v>
      </c>
      <c r="H3" s="16" t="s">
        <v>13</v>
      </c>
      <c r="I3" s="13" t="s">
        <v>14</v>
      </c>
      <c r="J3" s="14" t="s">
        <v>15</v>
      </c>
      <c r="K3" s="15" t="s">
        <v>16</v>
      </c>
    </row>
    <row r="4" spans="1:11" ht="13.5">
      <c r="A4" s="17" t="s">
        <v>17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18</v>
      </c>
      <c r="B5" s="6">
        <v>29621254</v>
      </c>
      <c r="C5" s="6">
        <v>-985591</v>
      </c>
      <c r="D5" s="23">
        <v>45504991</v>
      </c>
      <c r="E5" s="24">
        <v>-480978</v>
      </c>
      <c r="F5" s="6">
        <v>24647171</v>
      </c>
      <c r="G5" s="25">
        <v>24647171</v>
      </c>
      <c r="H5" s="26">
        <v>118490248</v>
      </c>
      <c r="I5" s="24">
        <v>40000000</v>
      </c>
      <c r="J5" s="6">
        <v>42400000</v>
      </c>
      <c r="K5" s="25">
        <v>44944000</v>
      </c>
    </row>
    <row r="6" spans="1:11" ht="13.5">
      <c r="A6" s="22" t="s">
        <v>19</v>
      </c>
      <c r="B6" s="6">
        <v>1913291</v>
      </c>
      <c r="C6" s="6">
        <v>186330</v>
      </c>
      <c r="D6" s="23">
        <v>2402453</v>
      </c>
      <c r="E6" s="24">
        <v>80000</v>
      </c>
      <c r="F6" s="6">
        <v>130000</v>
      </c>
      <c r="G6" s="25">
        <v>130000</v>
      </c>
      <c r="H6" s="26">
        <v>7010092</v>
      </c>
      <c r="I6" s="24">
        <v>2750000</v>
      </c>
      <c r="J6" s="6">
        <v>2915000</v>
      </c>
      <c r="K6" s="25">
        <v>3089900</v>
      </c>
    </row>
    <row r="7" spans="1:11" ht="13.5">
      <c r="A7" s="22" t="s">
        <v>20</v>
      </c>
      <c r="B7" s="6">
        <v>1123868</v>
      </c>
      <c r="C7" s="6">
        <v>1218023</v>
      </c>
      <c r="D7" s="23">
        <v>2390239</v>
      </c>
      <c r="E7" s="24">
        <v>1650000</v>
      </c>
      <c r="F7" s="6">
        <v>2050000</v>
      </c>
      <c r="G7" s="25">
        <v>2050000</v>
      </c>
      <c r="H7" s="26">
        <v>5772349</v>
      </c>
      <c r="I7" s="24">
        <v>2545000</v>
      </c>
      <c r="J7" s="6">
        <v>2697700</v>
      </c>
      <c r="K7" s="25">
        <v>2859562</v>
      </c>
    </row>
    <row r="8" spans="1:11" ht="13.5">
      <c r="A8" s="22" t="s">
        <v>21</v>
      </c>
      <c r="B8" s="6">
        <v>87511000</v>
      </c>
      <c r="C8" s="6">
        <v>23293000</v>
      </c>
      <c r="D8" s="23">
        <v>97972000</v>
      </c>
      <c r="E8" s="24">
        <v>106074000</v>
      </c>
      <c r="F8" s="6">
        <v>108044000</v>
      </c>
      <c r="G8" s="25">
        <v>108044000</v>
      </c>
      <c r="H8" s="26">
        <v>311053000</v>
      </c>
      <c r="I8" s="24">
        <v>114775000</v>
      </c>
      <c r="J8" s="6">
        <v>121661500</v>
      </c>
      <c r="K8" s="25">
        <v>128961190</v>
      </c>
    </row>
    <row r="9" spans="1:11" ht="13.5">
      <c r="A9" s="22" t="s">
        <v>22</v>
      </c>
      <c r="B9" s="6">
        <v>10190207</v>
      </c>
      <c r="C9" s="6">
        <v>871044</v>
      </c>
      <c r="D9" s="23">
        <v>13949467</v>
      </c>
      <c r="E9" s="24">
        <v>3680000</v>
      </c>
      <c r="F9" s="6">
        <v>5227000</v>
      </c>
      <c r="G9" s="25">
        <v>5227000</v>
      </c>
      <c r="H9" s="26">
        <v>29518115</v>
      </c>
      <c r="I9" s="24">
        <v>3571000</v>
      </c>
      <c r="J9" s="6">
        <v>3785260</v>
      </c>
      <c r="K9" s="25">
        <v>4012376</v>
      </c>
    </row>
    <row r="10" spans="1:11" ht="25.5">
      <c r="A10" s="27" t="s">
        <v>129</v>
      </c>
      <c r="B10" s="28">
        <f>SUM(B5:B9)</f>
        <v>130359620</v>
      </c>
      <c r="C10" s="29">
        <f aca="true" t="shared" si="0" ref="C10:K10">SUM(C5:C9)</f>
        <v>24582806</v>
      </c>
      <c r="D10" s="30">
        <f t="shared" si="0"/>
        <v>162219150</v>
      </c>
      <c r="E10" s="28">
        <f t="shared" si="0"/>
        <v>111003022</v>
      </c>
      <c r="F10" s="29">
        <f t="shared" si="0"/>
        <v>140098171</v>
      </c>
      <c r="G10" s="31">
        <f t="shared" si="0"/>
        <v>140098171</v>
      </c>
      <c r="H10" s="32">
        <f t="shared" si="0"/>
        <v>471843804</v>
      </c>
      <c r="I10" s="28">
        <f t="shared" si="0"/>
        <v>163641000</v>
      </c>
      <c r="J10" s="29">
        <f t="shared" si="0"/>
        <v>173459460</v>
      </c>
      <c r="K10" s="31">
        <f t="shared" si="0"/>
        <v>183867028</v>
      </c>
    </row>
    <row r="11" spans="1:11" ht="13.5">
      <c r="A11" s="22" t="s">
        <v>23</v>
      </c>
      <c r="B11" s="6">
        <v>57936750</v>
      </c>
      <c r="C11" s="6">
        <v>5724451</v>
      </c>
      <c r="D11" s="23">
        <v>67848310</v>
      </c>
      <c r="E11" s="24">
        <v>67994000</v>
      </c>
      <c r="F11" s="6">
        <v>72561000</v>
      </c>
      <c r="G11" s="25">
        <v>72561000</v>
      </c>
      <c r="H11" s="26">
        <v>184240830</v>
      </c>
      <c r="I11" s="24">
        <v>74546000</v>
      </c>
      <c r="J11" s="6">
        <v>79018759</v>
      </c>
      <c r="K11" s="25">
        <v>83759886</v>
      </c>
    </row>
    <row r="12" spans="1:11" ht="13.5">
      <c r="A12" s="22" t="s">
        <v>24</v>
      </c>
      <c r="B12" s="6">
        <v>8602327</v>
      </c>
      <c r="C12" s="6">
        <v>34100895</v>
      </c>
      <c r="D12" s="23">
        <v>9955793</v>
      </c>
      <c r="E12" s="24">
        <v>800000</v>
      </c>
      <c r="F12" s="6">
        <v>10870000</v>
      </c>
      <c r="G12" s="25">
        <v>10870000</v>
      </c>
      <c r="H12" s="26">
        <v>26666029</v>
      </c>
      <c r="I12" s="24">
        <v>11475000</v>
      </c>
      <c r="J12" s="6">
        <v>12163500</v>
      </c>
      <c r="K12" s="25">
        <v>12893312</v>
      </c>
    </row>
    <row r="13" spans="1:11" ht="13.5">
      <c r="A13" s="22" t="s">
        <v>130</v>
      </c>
      <c r="B13" s="6">
        <v>10854589</v>
      </c>
      <c r="C13" s="6">
        <v>12601998</v>
      </c>
      <c r="D13" s="23">
        <v>13722156</v>
      </c>
      <c r="E13" s="24">
        <v>11595652</v>
      </c>
      <c r="F13" s="6">
        <v>15000000</v>
      </c>
      <c r="G13" s="25">
        <v>15000000</v>
      </c>
      <c r="H13" s="26">
        <v>13681222</v>
      </c>
      <c r="I13" s="24">
        <v>1650000</v>
      </c>
      <c r="J13" s="6">
        <v>1749000</v>
      </c>
      <c r="K13" s="25">
        <v>1853940</v>
      </c>
    </row>
    <row r="14" spans="1:11" ht="13.5">
      <c r="A14" s="22" t="s">
        <v>25</v>
      </c>
      <c r="B14" s="6">
        <v>836957</v>
      </c>
      <c r="C14" s="6">
        <v>1159479</v>
      </c>
      <c r="D14" s="23">
        <v>167322</v>
      </c>
      <c r="E14" s="24">
        <v>300000</v>
      </c>
      <c r="F14" s="6">
        <v>200000</v>
      </c>
      <c r="G14" s="25">
        <v>200000</v>
      </c>
      <c r="H14" s="26">
        <v>168299</v>
      </c>
      <c r="I14" s="24">
        <v>6800000</v>
      </c>
      <c r="J14" s="6">
        <v>7208000</v>
      </c>
      <c r="K14" s="25">
        <v>7640480</v>
      </c>
    </row>
    <row r="15" spans="1:11" ht="13.5">
      <c r="A15" s="22" t="s">
        <v>26</v>
      </c>
      <c r="B15" s="6">
        <v>0</v>
      </c>
      <c r="C15" s="6">
        <v>899433</v>
      </c>
      <c r="D15" s="23">
        <v>1301478</v>
      </c>
      <c r="E15" s="24">
        <v>4218000</v>
      </c>
      <c r="F15" s="6">
        <v>4443000</v>
      </c>
      <c r="G15" s="25">
        <v>4443000</v>
      </c>
      <c r="H15" s="26">
        <v>5998273</v>
      </c>
      <c r="I15" s="24">
        <v>5594000</v>
      </c>
      <c r="J15" s="6">
        <v>5929640</v>
      </c>
      <c r="K15" s="25">
        <v>6285418</v>
      </c>
    </row>
    <row r="16" spans="1:11" ht="13.5">
      <c r="A16" s="22" t="s">
        <v>21</v>
      </c>
      <c r="B16" s="6">
        <v>0</v>
      </c>
      <c r="C16" s="6">
        <v>19600</v>
      </c>
      <c r="D16" s="23">
        <v>0</v>
      </c>
      <c r="E16" s="24">
        <v>0</v>
      </c>
      <c r="F16" s="6">
        <v>0</v>
      </c>
      <c r="G16" s="25">
        <v>0</v>
      </c>
      <c r="H16" s="26">
        <v>0</v>
      </c>
      <c r="I16" s="24">
        <v>150000</v>
      </c>
      <c r="J16" s="6">
        <v>159000</v>
      </c>
      <c r="K16" s="25">
        <v>168540</v>
      </c>
    </row>
    <row r="17" spans="1:11" ht="13.5">
      <c r="A17" s="22" t="s">
        <v>27</v>
      </c>
      <c r="B17" s="6">
        <v>51222078</v>
      </c>
      <c r="C17" s="6">
        <v>11951585</v>
      </c>
      <c r="D17" s="23">
        <v>61047574</v>
      </c>
      <c r="E17" s="24">
        <v>66399500</v>
      </c>
      <c r="F17" s="6">
        <v>70952000</v>
      </c>
      <c r="G17" s="25">
        <v>70952000</v>
      </c>
      <c r="H17" s="26">
        <v>141542118</v>
      </c>
      <c r="I17" s="24">
        <v>71826000</v>
      </c>
      <c r="J17" s="6">
        <v>76135560</v>
      </c>
      <c r="K17" s="25">
        <v>80703695</v>
      </c>
    </row>
    <row r="18" spans="1:11" ht="13.5">
      <c r="A18" s="33" t="s">
        <v>28</v>
      </c>
      <c r="B18" s="34">
        <f>SUM(B11:B17)</f>
        <v>129452701</v>
      </c>
      <c r="C18" s="35">
        <f aca="true" t="shared" si="1" ref="C18:K18">SUM(C11:C17)</f>
        <v>66457441</v>
      </c>
      <c r="D18" s="36">
        <f t="shared" si="1"/>
        <v>154042633</v>
      </c>
      <c r="E18" s="34">
        <f t="shared" si="1"/>
        <v>151307152</v>
      </c>
      <c r="F18" s="35">
        <f t="shared" si="1"/>
        <v>174026000</v>
      </c>
      <c r="G18" s="37">
        <f t="shared" si="1"/>
        <v>174026000</v>
      </c>
      <c r="H18" s="38">
        <f t="shared" si="1"/>
        <v>372296771</v>
      </c>
      <c r="I18" s="34">
        <f t="shared" si="1"/>
        <v>172041000</v>
      </c>
      <c r="J18" s="35">
        <f t="shared" si="1"/>
        <v>182363459</v>
      </c>
      <c r="K18" s="37">
        <f t="shared" si="1"/>
        <v>193305271</v>
      </c>
    </row>
    <row r="19" spans="1:11" ht="13.5">
      <c r="A19" s="33" t="s">
        <v>29</v>
      </c>
      <c r="B19" s="39">
        <f>+B10-B18</f>
        <v>906919</v>
      </c>
      <c r="C19" s="40">
        <f aca="true" t="shared" si="2" ref="C19:K19">+C10-C18</f>
        <v>-41874635</v>
      </c>
      <c r="D19" s="41">
        <f t="shared" si="2"/>
        <v>8176517</v>
      </c>
      <c r="E19" s="39">
        <f t="shared" si="2"/>
        <v>-40304130</v>
      </c>
      <c r="F19" s="40">
        <f t="shared" si="2"/>
        <v>-33927829</v>
      </c>
      <c r="G19" s="42">
        <f t="shared" si="2"/>
        <v>-33927829</v>
      </c>
      <c r="H19" s="43">
        <f t="shared" si="2"/>
        <v>99547033</v>
      </c>
      <c r="I19" s="39">
        <f t="shared" si="2"/>
        <v>-8400000</v>
      </c>
      <c r="J19" s="40">
        <f t="shared" si="2"/>
        <v>-8903999</v>
      </c>
      <c r="K19" s="42">
        <f t="shared" si="2"/>
        <v>-9438243</v>
      </c>
    </row>
    <row r="20" spans="1:11" ht="25.5">
      <c r="A20" s="44" t="s">
        <v>30</v>
      </c>
      <c r="B20" s="45">
        <v>28829000</v>
      </c>
      <c r="C20" s="46">
        <v>3236873</v>
      </c>
      <c r="D20" s="47">
        <v>37098000</v>
      </c>
      <c r="E20" s="45">
        <v>32591000</v>
      </c>
      <c r="F20" s="46">
        <v>32591000</v>
      </c>
      <c r="G20" s="48">
        <v>32591000</v>
      </c>
      <c r="H20" s="49">
        <v>74987000</v>
      </c>
      <c r="I20" s="45">
        <v>41428000</v>
      </c>
      <c r="J20" s="46">
        <v>43913680</v>
      </c>
      <c r="K20" s="48">
        <v>46548501</v>
      </c>
    </row>
    <row r="21" spans="1:11" ht="63.75">
      <c r="A21" s="50" t="s">
        <v>131</v>
      </c>
      <c r="B21" s="51">
        <v>0</v>
      </c>
      <c r="C21" s="52">
        <v>0</v>
      </c>
      <c r="D21" s="53">
        <v>0</v>
      </c>
      <c r="E21" s="51">
        <v>0</v>
      </c>
      <c r="F21" s="52">
        <v>0</v>
      </c>
      <c r="G21" s="54">
        <v>0</v>
      </c>
      <c r="H21" s="55">
        <v>0</v>
      </c>
      <c r="I21" s="51">
        <v>0</v>
      </c>
      <c r="J21" s="52">
        <v>0</v>
      </c>
      <c r="K21" s="54">
        <v>0</v>
      </c>
    </row>
    <row r="22" spans="1:11" ht="25.5">
      <c r="A22" s="56" t="s">
        <v>132</v>
      </c>
      <c r="B22" s="57">
        <f>SUM(B19:B21)</f>
        <v>29735919</v>
      </c>
      <c r="C22" s="58">
        <f aca="true" t="shared" si="3" ref="C22:K22">SUM(C19:C21)</f>
        <v>-38637762</v>
      </c>
      <c r="D22" s="59">
        <f t="shared" si="3"/>
        <v>45274517</v>
      </c>
      <c r="E22" s="57">
        <f t="shared" si="3"/>
        <v>-7713130</v>
      </c>
      <c r="F22" s="58">
        <f t="shared" si="3"/>
        <v>-1336829</v>
      </c>
      <c r="G22" s="60">
        <f t="shared" si="3"/>
        <v>-1336829</v>
      </c>
      <c r="H22" s="61">
        <f t="shared" si="3"/>
        <v>174534033</v>
      </c>
      <c r="I22" s="57">
        <f t="shared" si="3"/>
        <v>33028000</v>
      </c>
      <c r="J22" s="58">
        <f t="shared" si="3"/>
        <v>35009681</v>
      </c>
      <c r="K22" s="60">
        <f t="shared" si="3"/>
        <v>37110258</v>
      </c>
    </row>
    <row r="23" spans="1:11" ht="13.5">
      <c r="A23" s="50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62" t="s">
        <v>32</v>
      </c>
      <c r="B24" s="39">
        <f>SUM(B22:B23)</f>
        <v>29735919</v>
      </c>
      <c r="C24" s="40">
        <f aca="true" t="shared" si="4" ref="C24:K24">SUM(C22:C23)</f>
        <v>-38637762</v>
      </c>
      <c r="D24" s="41">
        <f t="shared" si="4"/>
        <v>45274517</v>
      </c>
      <c r="E24" s="39">
        <f t="shared" si="4"/>
        <v>-7713130</v>
      </c>
      <c r="F24" s="40">
        <f t="shared" si="4"/>
        <v>-1336829</v>
      </c>
      <c r="G24" s="42">
        <f t="shared" si="4"/>
        <v>-1336829</v>
      </c>
      <c r="H24" s="43">
        <f t="shared" si="4"/>
        <v>174534033</v>
      </c>
      <c r="I24" s="39">
        <f t="shared" si="4"/>
        <v>33028000</v>
      </c>
      <c r="J24" s="40">
        <f t="shared" si="4"/>
        <v>35009681</v>
      </c>
      <c r="K24" s="42">
        <f t="shared" si="4"/>
        <v>37110258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64" t="s">
        <v>133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3.5">
      <c r="A27" s="33" t="s">
        <v>33</v>
      </c>
      <c r="B27" s="7">
        <v>33999069</v>
      </c>
      <c r="C27" s="7">
        <v>4957358</v>
      </c>
      <c r="D27" s="69">
        <v>345490510</v>
      </c>
      <c r="E27" s="70">
        <v>24536000</v>
      </c>
      <c r="F27" s="7">
        <v>30341000</v>
      </c>
      <c r="G27" s="71">
        <v>30341000</v>
      </c>
      <c r="H27" s="72">
        <v>1042120359</v>
      </c>
      <c r="I27" s="70">
        <v>26428000</v>
      </c>
      <c r="J27" s="7">
        <v>28013680</v>
      </c>
      <c r="K27" s="71">
        <v>29694501</v>
      </c>
    </row>
    <row r="28" spans="1:11" ht="13.5">
      <c r="A28" s="73" t="s">
        <v>34</v>
      </c>
      <c r="B28" s="6">
        <v>28829000</v>
      </c>
      <c r="C28" s="6">
        <v>6436857</v>
      </c>
      <c r="D28" s="23">
        <v>341832093</v>
      </c>
      <c r="E28" s="24">
        <v>22800000</v>
      </c>
      <c r="F28" s="6">
        <v>23791000</v>
      </c>
      <c r="G28" s="25">
        <v>23791000</v>
      </c>
      <c r="H28" s="26">
        <v>0</v>
      </c>
      <c r="I28" s="24">
        <v>25828000</v>
      </c>
      <c r="J28" s="6">
        <v>27377680</v>
      </c>
      <c r="K28" s="25">
        <v>29020341</v>
      </c>
    </row>
    <row r="29" spans="1:11" ht="13.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3.5">
      <c r="A30" s="22" t="s">
        <v>35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36</v>
      </c>
      <c r="B31" s="6">
        <v>5170069</v>
      </c>
      <c r="C31" s="6">
        <v>533063</v>
      </c>
      <c r="D31" s="23">
        <v>3658417</v>
      </c>
      <c r="E31" s="24">
        <v>1736000</v>
      </c>
      <c r="F31" s="6">
        <v>2750000</v>
      </c>
      <c r="G31" s="25">
        <v>2750000</v>
      </c>
      <c r="H31" s="26">
        <v>0</v>
      </c>
      <c r="I31" s="24">
        <v>0</v>
      </c>
      <c r="J31" s="6">
        <v>0</v>
      </c>
      <c r="K31" s="25">
        <v>0</v>
      </c>
    </row>
    <row r="32" spans="1:11" ht="13.5">
      <c r="A32" s="33" t="s">
        <v>37</v>
      </c>
      <c r="B32" s="7">
        <f>SUM(B28:B31)</f>
        <v>33999069</v>
      </c>
      <c r="C32" s="7">
        <f aca="true" t="shared" si="5" ref="C32:K32">SUM(C28:C31)</f>
        <v>6969920</v>
      </c>
      <c r="D32" s="69">
        <f t="shared" si="5"/>
        <v>345490510</v>
      </c>
      <c r="E32" s="70">
        <f t="shared" si="5"/>
        <v>24536000</v>
      </c>
      <c r="F32" s="7">
        <f t="shared" si="5"/>
        <v>26541000</v>
      </c>
      <c r="G32" s="71">
        <f t="shared" si="5"/>
        <v>26541000</v>
      </c>
      <c r="H32" s="72">
        <f t="shared" si="5"/>
        <v>0</v>
      </c>
      <c r="I32" s="70">
        <f t="shared" si="5"/>
        <v>25828000</v>
      </c>
      <c r="J32" s="7">
        <f t="shared" si="5"/>
        <v>27377680</v>
      </c>
      <c r="K32" s="71">
        <f t="shared" si="5"/>
        <v>29020341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3.5">
      <c r="A34" s="64" t="s">
        <v>38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3.5">
      <c r="A35" s="22" t="s">
        <v>39</v>
      </c>
      <c r="B35" s="6">
        <v>87120227</v>
      </c>
      <c r="C35" s="6">
        <v>-31503023</v>
      </c>
      <c r="D35" s="23">
        <v>144260202</v>
      </c>
      <c r="E35" s="24">
        <v>11553978</v>
      </c>
      <c r="F35" s="6">
        <v>21734829</v>
      </c>
      <c r="G35" s="25">
        <v>21734829</v>
      </c>
      <c r="H35" s="26">
        <v>523868643</v>
      </c>
      <c r="I35" s="24">
        <v>11200000</v>
      </c>
      <c r="J35" s="6">
        <v>11872002</v>
      </c>
      <c r="K35" s="25">
        <v>12584314</v>
      </c>
    </row>
    <row r="36" spans="1:11" ht="13.5">
      <c r="A36" s="22" t="s">
        <v>40</v>
      </c>
      <c r="B36" s="6">
        <v>202656469</v>
      </c>
      <c r="C36" s="6">
        <v>-7644640</v>
      </c>
      <c r="D36" s="23">
        <v>243257851</v>
      </c>
      <c r="E36" s="24">
        <v>25586000</v>
      </c>
      <c r="F36" s="6">
        <v>30341000</v>
      </c>
      <c r="G36" s="25">
        <v>30341000</v>
      </c>
      <c r="H36" s="26">
        <v>783024136</v>
      </c>
      <c r="I36" s="24">
        <v>27428000</v>
      </c>
      <c r="J36" s="6">
        <v>29073680</v>
      </c>
      <c r="K36" s="25">
        <v>30818101</v>
      </c>
    </row>
    <row r="37" spans="1:11" ht="13.5">
      <c r="A37" s="22" t="s">
        <v>41</v>
      </c>
      <c r="B37" s="6">
        <v>16941905</v>
      </c>
      <c r="C37" s="6">
        <v>-709079</v>
      </c>
      <c r="D37" s="23">
        <v>29911488</v>
      </c>
      <c r="E37" s="24">
        <v>1970000</v>
      </c>
      <c r="F37" s="6">
        <v>11143000</v>
      </c>
      <c r="G37" s="25">
        <v>11143000</v>
      </c>
      <c r="H37" s="26">
        <v>64710732</v>
      </c>
      <c r="I37" s="24">
        <v>0</v>
      </c>
      <c r="J37" s="6">
        <v>0</v>
      </c>
      <c r="K37" s="25">
        <v>0</v>
      </c>
    </row>
    <row r="38" spans="1:11" ht="13.5">
      <c r="A38" s="22" t="s">
        <v>42</v>
      </c>
      <c r="B38" s="6">
        <v>4162462</v>
      </c>
      <c r="C38" s="6">
        <v>199182</v>
      </c>
      <c r="D38" s="23">
        <v>892483</v>
      </c>
      <c r="E38" s="24">
        <v>0</v>
      </c>
      <c r="F38" s="6">
        <v>0</v>
      </c>
      <c r="G38" s="25">
        <v>0</v>
      </c>
      <c r="H38" s="26">
        <v>527698</v>
      </c>
      <c r="I38" s="24">
        <v>0</v>
      </c>
      <c r="J38" s="6">
        <v>0</v>
      </c>
      <c r="K38" s="25">
        <v>0</v>
      </c>
    </row>
    <row r="39" spans="1:11" ht="13.5">
      <c r="A39" s="22" t="s">
        <v>43</v>
      </c>
      <c r="B39" s="6">
        <v>268672329</v>
      </c>
      <c r="C39" s="6">
        <v>-4</v>
      </c>
      <c r="D39" s="23">
        <v>311439565</v>
      </c>
      <c r="E39" s="24">
        <v>42883108</v>
      </c>
      <c r="F39" s="6">
        <v>42269658</v>
      </c>
      <c r="G39" s="25">
        <v>42269658</v>
      </c>
      <c r="H39" s="26">
        <v>1067120316</v>
      </c>
      <c r="I39" s="24">
        <v>5600000</v>
      </c>
      <c r="J39" s="6">
        <v>5936001</v>
      </c>
      <c r="K39" s="25">
        <v>6292157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64" t="s">
        <v>44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3.5">
      <c r="A42" s="22" t="s">
        <v>45</v>
      </c>
      <c r="B42" s="6">
        <v>32174711</v>
      </c>
      <c r="C42" s="6">
        <v>84481086</v>
      </c>
      <c r="D42" s="23">
        <v>19586</v>
      </c>
      <c r="E42" s="24">
        <v>0</v>
      </c>
      <c r="F42" s="6">
        <v>0</v>
      </c>
      <c r="G42" s="25">
        <v>0</v>
      </c>
      <c r="H42" s="26">
        <v>45848</v>
      </c>
      <c r="I42" s="24">
        <v>5600000</v>
      </c>
      <c r="J42" s="6">
        <v>5936002</v>
      </c>
      <c r="K42" s="25">
        <v>6292160</v>
      </c>
    </row>
    <row r="43" spans="1:11" ht="13.5">
      <c r="A43" s="22" t="s">
        <v>46</v>
      </c>
      <c r="B43" s="6">
        <v>-27815582</v>
      </c>
      <c r="C43" s="6">
        <v>0</v>
      </c>
      <c r="D43" s="23">
        <v>0</v>
      </c>
      <c r="E43" s="24">
        <v>0</v>
      </c>
      <c r="F43" s="6">
        <v>0</v>
      </c>
      <c r="G43" s="25">
        <v>0</v>
      </c>
      <c r="H43" s="26">
        <v>0</v>
      </c>
      <c r="I43" s="24">
        <v>0</v>
      </c>
      <c r="J43" s="6">
        <v>0</v>
      </c>
      <c r="K43" s="25">
        <v>0</v>
      </c>
    </row>
    <row r="44" spans="1:11" ht="13.5">
      <c r="A44" s="22" t="s">
        <v>47</v>
      </c>
      <c r="B44" s="6">
        <v>-4068338</v>
      </c>
      <c r="C44" s="6">
        <v>1571</v>
      </c>
      <c r="D44" s="23">
        <v>0</v>
      </c>
      <c r="E44" s="24">
        <v>0</v>
      </c>
      <c r="F44" s="6">
        <v>0</v>
      </c>
      <c r="G44" s="25">
        <v>0</v>
      </c>
      <c r="H44" s="26">
        <v>50471</v>
      </c>
      <c r="I44" s="24">
        <v>0</v>
      </c>
      <c r="J44" s="6">
        <v>0</v>
      </c>
      <c r="K44" s="25">
        <v>0</v>
      </c>
    </row>
    <row r="45" spans="1:11" ht="13.5">
      <c r="A45" s="33" t="s">
        <v>48</v>
      </c>
      <c r="B45" s="7">
        <v>927698</v>
      </c>
      <c r="C45" s="7">
        <v>84482657</v>
      </c>
      <c r="D45" s="69">
        <v>19586</v>
      </c>
      <c r="E45" s="70">
        <v>0</v>
      </c>
      <c r="F45" s="7">
        <v>0</v>
      </c>
      <c r="G45" s="71">
        <v>0</v>
      </c>
      <c r="H45" s="72">
        <v>12821</v>
      </c>
      <c r="I45" s="70">
        <v>5600000</v>
      </c>
      <c r="J45" s="7">
        <v>5936002</v>
      </c>
      <c r="K45" s="71">
        <v>6292160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64" t="s">
        <v>49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3.5">
      <c r="A48" s="22" t="s">
        <v>50</v>
      </c>
      <c r="B48" s="6">
        <v>6437400</v>
      </c>
      <c r="C48" s="6">
        <v>-36283964</v>
      </c>
      <c r="D48" s="23">
        <v>47821484</v>
      </c>
      <c r="E48" s="24">
        <v>0</v>
      </c>
      <c r="F48" s="6">
        <v>0</v>
      </c>
      <c r="G48" s="25">
        <v>0</v>
      </c>
      <c r="H48" s="26">
        <v>225836295</v>
      </c>
      <c r="I48" s="24">
        <v>5600000</v>
      </c>
      <c r="J48" s="6">
        <v>5936002</v>
      </c>
      <c r="K48" s="25">
        <v>6292160</v>
      </c>
    </row>
    <row r="49" spans="1:11" ht="13.5">
      <c r="A49" s="22" t="s">
        <v>51</v>
      </c>
      <c r="B49" s="6">
        <f>+B75</f>
        <v>-61521761.83406727</v>
      </c>
      <c r="C49" s="6">
        <f aca="true" t="shared" si="6" ref="C49:K49">+C75</f>
        <v>1971082</v>
      </c>
      <c r="D49" s="23">
        <f t="shared" si="6"/>
        <v>33175334</v>
      </c>
      <c r="E49" s="24">
        <f t="shared" si="6"/>
        <v>5233846</v>
      </c>
      <c r="F49" s="6">
        <f t="shared" si="6"/>
        <v>14406846</v>
      </c>
      <c r="G49" s="25">
        <f t="shared" si="6"/>
        <v>14406846</v>
      </c>
      <c r="H49" s="26">
        <f t="shared" si="6"/>
        <v>68025049</v>
      </c>
      <c r="I49" s="24">
        <f t="shared" si="6"/>
        <v>0</v>
      </c>
      <c r="J49" s="6">
        <f t="shared" si="6"/>
        <v>0</v>
      </c>
      <c r="K49" s="25">
        <f t="shared" si="6"/>
        <v>0</v>
      </c>
    </row>
    <row r="50" spans="1:11" ht="13.5">
      <c r="A50" s="33" t="s">
        <v>52</v>
      </c>
      <c r="B50" s="7">
        <f>+B48-B49</f>
        <v>67959161.83406727</v>
      </c>
      <c r="C50" s="7">
        <f aca="true" t="shared" si="7" ref="C50:K50">+C48-C49</f>
        <v>-38255046</v>
      </c>
      <c r="D50" s="69">
        <f t="shared" si="7"/>
        <v>14646150</v>
      </c>
      <c r="E50" s="70">
        <f t="shared" si="7"/>
        <v>-5233846</v>
      </c>
      <c r="F50" s="7">
        <f t="shared" si="7"/>
        <v>-14406846</v>
      </c>
      <c r="G50" s="71">
        <f t="shared" si="7"/>
        <v>-14406846</v>
      </c>
      <c r="H50" s="72">
        <f t="shared" si="7"/>
        <v>157811246</v>
      </c>
      <c r="I50" s="70">
        <f t="shared" si="7"/>
        <v>5600000</v>
      </c>
      <c r="J50" s="7">
        <f t="shared" si="7"/>
        <v>5936002</v>
      </c>
      <c r="K50" s="71">
        <f t="shared" si="7"/>
        <v>6292160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3.5">
      <c r="A52" s="64" t="s">
        <v>53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54</v>
      </c>
      <c r="B53" s="6">
        <v>217788239</v>
      </c>
      <c r="C53" s="6">
        <v>-4817456</v>
      </c>
      <c r="D53" s="23">
        <v>243071968</v>
      </c>
      <c r="E53" s="24">
        <v>24686000</v>
      </c>
      <c r="F53" s="6">
        <v>30341000</v>
      </c>
      <c r="G53" s="25">
        <v>30341000</v>
      </c>
      <c r="H53" s="26">
        <v>722610509</v>
      </c>
      <c r="I53" s="24">
        <v>22628000</v>
      </c>
      <c r="J53" s="6">
        <v>23985680</v>
      </c>
      <c r="K53" s="25">
        <v>25424821</v>
      </c>
    </row>
    <row r="54" spans="1:11" ht="13.5">
      <c r="A54" s="22" t="s">
        <v>55</v>
      </c>
      <c r="B54" s="6">
        <v>10854589</v>
      </c>
      <c r="C54" s="6">
        <v>0</v>
      </c>
      <c r="D54" s="23">
        <v>13722156</v>
      </c>
      <c r="E54" s="24">
        <v>11595652</v>
      </c>
      <c r="F54" s="6">
        <v>15000000</v>
      </c>
      <c r="G54" s="25">
        <v>15000000</v>
      </c>
      <c r="H54" s="26">
        <v>13681222</v>
      </c>
      <c r="I54" s="24">
        <v>1650000</v>
      </c>
      <c r="J54" s="6">
        <v>1749000</v>
      </c>
      <c r="K54" s="25">
        <v>1853940</v>
      </c>
    </row>
    <row r="55" spans="1:11" ht="13.5">
      <c r="A55" s="22" t="s">
        <v>56</v>
      </c>
      <c r="B55" s="6">
        <v>0</v>
      </c>
      <c r="C55" s="6">
        <v>26327659</v>
      </c>
      <c r="D55" s="23">
        <v>335825279</v>
      </c>
      <c r="E55" s="24">
        <v>5280000</v>
      </c>
      <c r="F55" s="6">
        <v>23271000</v>
      </c>
      <c r="G55" s="25">
        <v>23271000</v>
      </c>
      <c r="H55" s="26">
        <v>1025154022</v>
      </c>
      <c r="I55" s="24">
        <v>23200000</v>
      </c>
      <c r="J55" s="6">
        <v>24592000</v>
      </c>
      <c r="K55" s="25">
        <v>26067520</v>
      </c>
    </row>
    <row r="56" spans="1:11" ht="13.5">
      <c r="A56" s="22" t="s">
        <v>57</v>
      </c>
      <c r="B56" s="6">
        <v>8735843</v>
      </c>
      <c r="C56" s="6">
        <v>2206283</v>
      </c>
      <c r="D56" s="23">
        <v>10695026</v>
      </c>
      <c r="E56" s="24">
        <v>13336000</v>
      </c>
      <c r="F56" s="6">
        <v>12918000</v>
      </c>
      <c r="G56" s="25">
        <v>12918000</v>
      </c>
      <c r="H56" s="26">
        <v>23234948</v>
      </c>
      <c r="I56" s="24">
        <v>16120000</v>
      </c>
      <c r="J56" s="6">
        <v>17087200</v>
      </c>
      <c r="K56" s="25">
        <v>18112432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3.5">
      <c r="A58" s="64" t="s">
        <v>58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3.5">
      <c r="A59" s="90" t="s">
        <v>59</v>
      </c>
      <c r="B59" s="6">
        <v>0</v>
      </c>
      <c r="C59" s="6">
        <v>0</v>
      </c>
      <c r="D59" s="23">
        <v>0</v>
      </c>
      <c r="E59" s="24">
        <v>0</v>
      </c>
      <c r="F59" s="6">
        <v>0</v>
      </c>
      <c r="G59" s="25">
        <v>0</v>
      </c>
      <c r="H59" s="26">
        <v>0</v>
      </c>
      <c r="I59" s="24">
        <v>0</v>
      </c>
      <c r="J59" s="6">
        <v>0</v>
      </c>
      <c r="K59" s="25">
        <v>0</v>
      </c>
    </row>
    <row r="60" spans="1:11" ht="13.5">
      <c r="A60" s="90" t="s">
        <v>60</v>
      </c>
      <c r="B60" s="6">
        <v>28431311</v>
      </c>
      <c r="C60" s="6">
        <v>25194205</v>
      </c>
      <c r="D60" s="23">
        <v>24533545</v>
      </c>
      <c r="E60" s="24">
        <v>28969000</v>
      </c>
      <c r="F60" s="6">
        <v>28969000</v>
      </c>
      <c r="G60" s="25">
        <v>28969000</v>
      </c>
      <c r="H60" s="26">
        <v>28000000</v>
      </c>
      <c r="I60" s="24">
        <v>31000000</v>
      </c>
      <c r="J60" s="6">
        <v>30870000</v>
      </c>
      <c r="K60" s="25">
        <v>32414000</v>
      </c>
    </row>
    <row r="61" spans="1:11" ht="13.5">
      <c r="A61" s="91" t="s">
        <v>61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3.5">
      <c r="A62" s="96" t="s">
        <v>62</v>
      </c>
      <c r="B62" s="97">
        <v>0</v>
      </c>
      <c r="C62" s="98">
        <v>0</v>
      </c>
      <c r="D62" s="99">
        <v>0</v>
      </c>
      <c r="E62" s="97">
        <v>0</v>
      </c>
      <c r="F62" s="98">
        <v>0</v>
      </c>
      <c r="G62" s="99">
        <v>0</v>
      </c>
      <c r="H62" s="100">
        <v>0</v>
      </c>
      <c r="I62" s="97">
        <v>0</v>
      </c>
      <c r="J62" s="98">
        <v>0</v>
      </c>
      <c r="K62" s="99">
        <v>0</v>
      </c>
    </row>
    <row r="63" spans="1:11" ht="13.5">
      <c r="A63" s="96" t="s">
        <v>63</v>
      </c>
      <c r="B63" s="97">
        <v>0</v>
      </c>
      <c r="C63" s="98">
        <v>0</v>
      </c>
      <c r="D63" s="99">
        <v>0</v>
      </c>
      <c r="E63" s="97">
        <v>0</v>
      </c>
      <c r="F63" s="98">
        <v>0</v>
      </c>
      <c r="G63" s="99">
        <v>0</v>
      </c>
      <c r="H63" s="100">
        <v>0</v>
      </c>
      <c r="I63" s="97">
        <v>0</v>
      </c>
      <c r="J63" s="98">
        <v>0</v>
      </c>
      <c r="K63" s="99">
        <v>0</v>
      </c>
    </row>
    <row r="64" spans="1:11" ht="13.5">
      <c r="A64" s="96" t="s">
        <v>64</v>
      </c>
      <c r="B64" s="97">
        <v>0</v>
      </c>
      <c r="C64" s="98">
        <v>0</v>
      </c>
      <c r="D64" s="99">
        <v>0</v>
      </c>
      <c r="E64" s="97">
        <v>0</v>
      </c>
      <c r="F64" s="98">
        <v>0</v>
      </c>
      <c r="G64" s="99">
        <v>0</v>
      </c>
      <c r="H64" s="100">
        <v>0</v>
      </c>
      <c r="I64" s="97">
        <v>0</v>
      </c>
      <c r="J64" s="98">
        <v>0</v>
      </c>
      <c r="K64" s="99">
        <v>0</v>
      </c>
    </row>
    <row r="65" spans="1:11" ht="13.5">
      <c r="A65" s="96" t="s">
        <v>65</v>
      </c>
      <c r="B65" s="97">
        <v>0</v>
      </c>
      <c r="C65" s="98">
        <v>0</v>
      </c>
      <c r="D65" s="99">
        <v>0</v>
      </c>
      <c r="E65" s="97">
        <v>0</v>
      </c>
      <c r="F65" s="98">
        <v>0</v>
      </c>
      <c r="G65" s="99">
        <v>0</v>
      </c>
      <c r="H65" s="100">
        <v>0</v>
      </c>
      <c r="I65" s="97">
        <v>0</v>
      </c>
      <c r="J65" s="98">
        <v>0</v>
      </c>
      <c r="K65" s="99">
        <v>0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3.5">
      <c r="A67" s="105"/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3.5">
      <c r="A68" s="107"/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3.5">
      <c r="A69" s="108"/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3.5" hidden="1">
      <c r="A70" s="4" t="s">
        <v>134</v>
      </c>
      <c r="B70" s="5">
        <f>IF(ISERROR(B71/B72),0,(B71/B72))</f>
        <v>0.8867112555942948</v>
      </c>
      <c r="C70" s="5">
        <f aca="true" t="shared" si="8" ref="C70:K70">IF(ISERROR(C71/C72),0,(C71/C72))</f>
        <v>0</v>
      </c>
      <c r="D70" s="5">
        <f t="shared" si="8"/>
        <v>0</v>
      </c>
      <c r="E70" s="5">
        <f t="shared" si="8"/>
        <v>0</v>
      </c>
      <c r="F70" s="5">
        <f t="shared" si="8"/>
        <v>0</v>
      </c>
      <c r="G70" s="5">
        <f t="shared" si="8"/>
        <v>0</v>
      </c>
      <c r="H70" s="5">
        <f t="shared" si="8"/>
        <v>0</v>
      </c>
      <c r="I70" s="5">
        <f t="shared" si="8"/>
        <v>0</v>
      </c>
      <c r="J70" s="5">
        <f t="shared" si="8"/>
        <v>0</v>
      </c>
      <c r="K70" s="5">
        <f t="shared" si="8"/>
        <v>0</v>
      </c>
    </row>
    <row r="71" spans="1:11" ht="12.75" hidden="1">
      <c r="A71" s="2" t="s">
        <v>135</v>
      </c>
      <c r="B71" s="2">
        <f>+B83</f>
        <v>30945290</v>
      </c>
      <c r="C71" s="2">
        <f aca="true" t="shared" si="9" ref="C71:K71">+C83</f>
        <v>0</v>
      </c>
      <c r="D71" s="2">
        <f t="shared" si="9"/>
        <v>0</v>
      </c>
      <c r="E71" s="2">
        <f t="shared" si="9"/>
        <v>0</v>
      </c>
      <c r="F71" s="2">
        <f t="shared" si="9"/>
        <v>0</v>
      </c>
      <c r="G71" s="2">
        <f t="shared" si="9"/>
        <v>0</v>
      </c>
      <c r="H71" s="2">
        <f t="shared" si="9"/>
        <v>0</v>
      </c>
      <c r="I71" s="2">
        <f t="shared" si="9"/>
        <v>0</v>
      </c>
      <c r="J71" s="2">
        <f t="shared" si="9"/>
        <v>0</v>
      </c>
      <c r="K71" s="2">
        <f t="shared" si="9"/>
        <v>0</v>
      </c>
    </row>
    <row r="72" spans="1:11" ht="12.75" hidden="1">
      <c r="A72" s="2" t="s">
        <v>136</v>
      </c>
      <c r="B72" s="2">
        <f>+B77</f>
        <v>34898948</v>
      </c>
      <c r="C72" s="2">
        <f aca="true" t="shared" si="10" ref="C72:K72">+C77</f>
        <v>-566367</v>
      </c>
      <c r="D72" s="2">
        <f t="shared" si="10"/>
        <v>51248580</v>
      </c>
      <c r="E72" s="2">
        <f t="shared" si="10"/>
        <v>3279022</v>
      </c>
      <c r="F72" s="2">
        <f t="shared" si="10"/>
        <v>30004171</v>
      </c>
      <c r="G72" s="2">
        <f t="shared" si="10"/>
        <v>30004171</v>
      </c>
      <c r="H72" s="2">
        <f t="shared" si="10"/>
        <v>132262023</v>
      </c>
      <c r="I72" s="2">
        <f t="shared" si="10"/>
        <v>46321000</v>
      </c>
      <c r="J72" s="2">
        <f t="shared" si="10"/>
        <v>49100260</v>
      </c>
      <c r="K72" s="2">
        <f t="shared" si="10"/>
        <v>52046276</v>
      </c>
    </row>
    <row r="73" spans="1:11" ht="12.75" hidden="1">
      <c r="A73" s="2" t="s">
        <v>137</v>
      </c>
      <c r="B73" s="2">
        <f>+B74</f>
        <v>-18578507.66666668</v>
      </c>
      <c r="C73" s="2">
        <f aca="true" t="shared" si="11" ref="C73:K73">+(C78+C80+C81+C82)-(B78+B80+B81+B82)</f>
        <v>-75608265</v>
      </c>
      <c r="D73" s="2">
        <f t="shared" si="11"/>
        <v>91016565</v>
      </c>
      <c r="E73" s="2">
        <f t="shared" si="11"/>
        <v>-84537149</v>
      </c>
      <c r="F73" s="2">
        <f>+(F78+F80+F81+F82)-(D78+D80+D81+D82)</f>
        <v>-74356298</v>
      </c>
      <c r="G73" s="2">
        <f>+(G78+G80+G81+G82)-(D78+D80+D81+D82)</f>
        <v>-74356298</v>
      </c>
      <c r="H73" s="2">
        <f>+(H78+H80+H81+H82)-(D78+D80+D81+D82)</f>
        <v>200795492</v>
      </c>
      <c r="I73" s="2">
        <f>+(I78+I80+I81+I82)-(E78+E80+E81+E82)</f>
        <v>-5953978</v>
      </c>
      <c r="J73" s="2">
        <f t="shared" si="11"/>
        <v>336000</v>
      </c>
      <c r="K73" s="2">
        <f t="shared" si="11"/>
        <v>356154</v>
      </c>
    </row>
    <row r="74" spans="1:11" ht="12.75" hidden="1">
      <c r="A74" s="2" t="s">
        <v>138</v>
      </c>
      <c r="B74" s="2">
        <f>+TREND(C74:E74)</f>
        <v>-18578507.66666668</v>
      </c>
      <c r="C74" s="2">
        <f>+C73</f>
        <v>-75608265</v>
      </c>
      <c r="D74" s="2">
        <f aca="true" t="shared" si="12" ref="D74:K74">+D73</f>
        <v>91016565</v>
      </c>
      <c r="E74" s="2">
        <f t="shared" si="12"/>
        <v>-84537149</v>
      </c>
      <c r="F74" s="2">
        <f t="shared" si="12"/>
        <v>-74356298</v>
      </c>
      <c r="G74" s="2">
        <f t="shared" si="12"/>
        <v>-74356298</v>
      </c>
      <c r="H74" s="2">
        <f t="shared" si="12"/>
        <v>200795492</v>
      </c>
      <c r="I74" s="2">
        <f t="shared" si="12"/>
        <v>-5953978</v>
      </c>
      <c r="J74" s="2">
        <f t="shared" si="12"/>
        <v>336000</v>
      </c>
      <c r="K74" s="2">
        <f t="shared" si="12"/>
        <v>356154</v>
      </c>
    </row>
    <row r="75" spans="1:11" ht="12.75" hidden="1">
      <c r="A75" s="2" t="s">
        <v>139</v>
      </c>
      <c r="B75" s="2">
        <f>+B84-(((B80+B81+B78)*B70)-B79)</f>
        <v>-61521761.83406727</v>
      </c>
      <c r="C75" s="2">
        <f aca="true" t="shared" si="13" ref="C75:K75">+C84-(((C80+C81+C78)*C70)-C79)</f>
        <v>1971082</v>
      </c>
      <c r="D75" s="2">
        <f t="shared" si="13"/>
        <v>33175334</v>
      </c>
      <c r="E75" s="2">
        <f t="shared" si="13"/>
        <v>5233846</v>
      </c>
      <c r="F75" s="2">
        <f t="shared" si="13"/>
        <v>14406846</v>
      </c>
      <c r="G75" s="2">
        <f t="shared" si="13"/>
        <v>14406846</v>
      </c>
      <c r="H75" s="2">
        <f t="shared" si="13"/>
        <v>68025049</v>
      </c>
      <c r="I75" s="2">
        <f t="shared" si="13"/>
        <v>0</v>
      </c>
      <c r="J75" s="2">
        <f t="shared" si="13"/>
        <v>0</v>
      </c>
      <c r="K75" s="2">
        <f t="shared" si="13"/>
        <v>0</v>
      </c>
    </row>
    <row r="76" spans="1:11" ht="12.75" hidden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2.75" hidden="1">
      <c r="A77" s="1" t="s">
        <v>66</v>
      </c>
      <c r="B77" s="3">
        <v>34898948</v>
      </c>
      <c r="C77" s="3">
        <v>-566367</v>
      </c>
      <c r="D77" s="3">
        <v>51248580</v>
      </c>
      <c r="E77" s="3">
        <v>3279022</v>
      </c>
      <c r="F77" s="3">
        <v>30004171</v>
      </c>
      <c r="G77" s="3">
        <v>30004171</v>
      </c>
      <c r="H77" s="3">
        <v>132262023</v>
      </c>
      <c r="I77" s="3">
        <v>46321000</v>
      </c>
      <c r="J77" s="3">
        <v>49100260</v>
      </c>
      <c r="K77" s="3">
        <v>52046276</v>
      </c>
    </row>
    <row r="78" spans="1:11" ht="12.75" hidden="1">
      <c r="A78" s="1" t="s">
        <v>67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2.75" hidden="1">
      <c r="A79" s="1" t="s">
        <v>68</v>
      </c>
      <c r="B79" s="3">
        <v>10020609</v>
      </c>
      <c r="C79" s="3">
        <v>-710650</v>
      </c>
      <c r="D79" s="3">
        <v>29911488</v>
      </c>
      <c r="E79" s="3">
        <v>1970000</v>
      </c>
      <c r="F79" s="3">
        <v>11143000</v>
      </c>
      <c r="G79" s="3">
        <v>11143000</v>
      </c>
      <c r="H79" s="3">
        <v>64761203</v>
      </c>
      <c r="I79" s="3">
        <v>0</v>
      </c>
      <c r="J79" s="3">
        <v>0</v>
      </c>
      <c r="K79" s="3">
        <v>0</v>
      </c>
    </row>
    <row r="80" spans="1:11" ht="12.75" hidden="1">
      <c r="A80" s="1" t="s">
        <v>69</v>
      </c>
      <c r="B80" s="3">
        <v>72157634</v>
      </c>
      <c r="C80" s="3">
        <v>4232196</v>
      </c>
      <c r="D80" s="3">
        <v>82635316</v>
      </c>
      <c r="E80" s="3">
        <v>11553978</v>
      </c>
      <c r="F80" s="3">
        <v>21734829</v>
      </c>
      <c r="G80" s="3">
        <v>21734829</v>
      </c>
      <c r="H80" s="3">
        <v>253729119</v>
      </c>
      <c r="I80" s="3">
        <v>0</v>
      </c>
      <c r="J80" s="3">
        <v>0</v>
      </c>
      <c r="K80" s="3">
        <v>0</v>
      </c>
    </row>
    <row r="81" spans="1:11" ht="12.75" hidden="1">
      <c r="A81" s="1" t="s">
        <v>70</v>
      </c>
      <c r="B81" s="3">
        <v>8525193</v>
      </c>
      <c r="C81" s="3">
        <v>842366</v>
      </c>
      <c r="D81" s="3">
        <v>13455811</v>
      </c>
      <c r="E81" s="3">
        <v>0</v>
      </c>
      <c r="F81" s="3">
        <v>0</v>
      </c>
      <c r="G81" s="3">
        <v>0</v>
      </c>
      <c r="H81" s="3">
        <v>43157500</v>
      </c>
      <c r="I81" s="3">
        <v>5600000</v>
      </c>
      <c r="J81" s="3">
        <v>5936000</v>
      </c>
      <c r="K81" s="3">
        <v>6292154</v>
      </c>
    </row>
    <row r="82" spans="1:11" ht="12.75" hidden="1">
      <c r="A82" s="1" t="s">
        <v>71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2.75" hidden="1">
      <c r="A83" s="1" t="s">
        <v>72</v>
      </c>
      <c r="B83" s="3">
        <v>30945290</v>
      </c>
      <c r="C83" s="3">
        <v>0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3">
        <v>0</v>
      </c>
      <c r="J83" s="3">
        <v>0</v>
      </c>
      <c r="K83" s="3">
        <v>0</v>
      </c>
    </row>
    <row r="84" spans="1:11" ht="12.75" hidden="1">
      <c r="A84" s="1" t="s">
        <v>73</v>
      </c>
      <c r="B84" s="3">
        <v>0</v>
      </c>
      <c r="C84" s="3">
        <v>2681732</v>
      </c>
      <c r="D84" s="3">
        <v>3263846</v>
      </c>
      <c r="E84" s="3">
        <v>3263846</v>
      </c>
      <c r="F84" s="3">
        <v>3263846</v>
      </c>
      <c r="G84" s="3">
        <v>3263846</v>
      </c>
      <c r="H84" s="3">
        <v>3263846</v>
      </c>
      <c r="I84" s="3">
        <v>0</v>
      </c>
      <c r="J84" s="3">
        <v>0</v>
      </c>
      <c r="K84" s="3">
        <v>0</v>
      </c>
    </row>
    <row r="85" spans="1:11" ht="12.75" hidden="1">
      <c r="A85" s="1" t="s">
        <v>74</v>
      </c>
      <c r="B85" s="3">
        <v>0</v>
      </c>
      <c r="C85" s="3">
        <v>0</v>
      </c>
      <c r="D85" s="3">
        <v>114940574</v>
      </c>
      <c r="E85" s="3">
        <v>112893101</v>
      </c>
      <c r="F85" s="3">
        <v>112893101</v>
      </c>
      <c r="G85" s="3">
        <v>112893101</v>
      </c>
      <c r="H85" s="3">
        <v>112893101</v>
      </c>
      <c r="I85" s="3">
        <v>67098211</v>
      </c>
      <c r="J85" s="3">
        <v>67098211</v>
      </c>
      <c r="K85" s="3">
        <v>67098211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" customHeight="1">
      <c r="A1" s="109" t="s">
        <v>81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9</v>
      </c>
      <c r="D3" s="15" t="s">
        <v>9</v>
      </c>
      <c r="E3" s="13" t="s">
        <v>10</v>
      </c>
      <c r="F3" s="14" t="s">
        <v>11</v>
      </c>
      <c r="G3" s="15" t="s">
        <v>12</v>
      </c>
      <c r="H3" s="16" t="s">
        <v>13</v>
      </c>
      <c r="I3" s="13" t="s">
        <v>14</v>
      </c>
      <c r="J3" s="14" t="s">
        <v>15</v>
      </c>
      <c r="K3" s="15" t="s">
        <v>16</v>
      </c>
    </row>
    <row r="4" spans="1:11" ht="13.5">
      <c r="A4" s="17" t="s">
        <v>17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18</v>
      </c>
      <c r="B5" s="6">
        <v>172756902</v>
      </c>
      <c r="C5" s="6">
        <v>176699784</v>
      </c>
      <c r="D5" s="23">
        <v>190156246</v>
      </c>
      <c r="E5" s="24">
        <v>206375666</v>
      </c>
      <c r="F5" s="6">
        <v>207358861</v>
      </c>
      <c r="G5" s="25">
        <v>207358861</v>
      </c>
      <c r="H5" s="26">
        <v>204971028</v>
      </c>
      <c r="I5" s="24">
        <v>216690009</v>
      </c>
      <c r="J5" s="6">
        <v>226657749</v>
      </c>
      <c r="K5" s="25">
        <v>229070035</v>
      </c>
    </row>
    <row r="6" spans="1:11" ht="13.5">
      <c r="A6" s="22" t="s">
        <v>19</v>
      </c>
      <c r="B6" s="6">
        <v>68159854</v>
      </c>
      <c r="C6" s="6">
        <v>72466480</v>
      </c>
      <c r="D6" s="23">
        <v>76575570</v>
      </c>
      <c r="E6" s="24">
        <v>107477149</v>
      </c>
      <c r="F6" s="6">
        <v>106957265</v>
      </c>
      <c r="G6" s="25">
        <v>106957265</v>
      </c>
      <c r="H6" s="26">
        <v>86021748</v>
      </c>
      <c r="I6" s="24">
        <v>113457011</v>
      </c>
      <c r="J6" s="6">
        <v>119301004</v>
      </c>
      <c r="K6" s="25">
        <v>129500708</v>
      </c>
    </row>
    <row r="7" spans="1:11" ht="13.5">
      <c r="A7" s="22" t="s">
        <v>20</v>
      </c>
      <c r="B7" s="6">
        <v>2234239</v>
      </c>
      <c r="C7" s="6">
        <v>1867601</v>
      </c>
      <c r="D7" s="23">
        <v>2223750</v>
      </c>
      <c r="E7" s="24">
        <v>1692389</v>
      </c>
      <c r="F7" s="6">
        <v>2105243</v>
      </c>
      <c r="G7" s="25">
        <v>2105243</v>
      </c>
      <c r="H7" s="26">
        <v>2363135</v>
      </c>
      <c r="I7" s="24">
        <v>2199979</v>
      </c>
      <c r="J7" s="6">
        <v>2301178</v>
      </c>
      <c r="K7" s="25">
        <v>2407031</v>
      </c>
    </row>
    <row r="8" spans="1:11" ht="13.5">
      <c r="A8" s="22" t="s">
        <v>21</v>
      </c>
      <c r="B8" s="6">
        <v>61197286</v>
      </c>
      <c r="C8" s="6">
        <v>65774623</v>
      </c>
      <c r="D8" s="23">
        <v>67231132</v>
      </c>
      <c r="E8" s="24">
        <v>82663950</v>
      </c>
      <c r="F8" s="6">
        <v>84391504</v>
      </c>
      <c r="G8" s="25">
        <v>84391504</v>
      </c>
      <c r="H8" s="26">
        <v>70904387</v>
      </c>
      <c r="I8" s="24">
        <v>90075450</v>
      </c>
      <c r="J8" s="6">
        <v>95971400</v>
      </c>
      <c r="K8" s="25">
        <v>104341800</v>
      </c>
    </row>
    <row r="9" spans="1:11" ht="13.5">
      <c r="A9" s="22" t="s">
        <v>22</v>
      </c>
      <c r="B9" s="6">
        <v>63926183</v>
      </c>
      <c r="C9" s="6">
        <v>19975754</v>
      </c>
      <c r="D9" s="23">
        <v>19809504</v>
      </c>
      <c r="E9" s="24">
        <v>21316802</v>
      </c>
      <c r="F9" s="6">
        <v>23926125</v>
      </c>
      <c r="G9" s="25">
        <v>23926125</v>
      </c>
      <c r="H9" s="26">
        <v>16480575</v>
      </c>
      <c r="I9" s="24">
        <v>25103031</v>
      </c>
      <c r="J9" s="6">
        <v>26257770</v>
      </c>
      <c r="K9" s="25">
        <v>27465627</v>
      </c>
    </row>
    <row r="10" spans="1:11" ht="25.5">
      <c r="A10" s="27" t="s">
        <v>129</v>
      </c>
      <c r="B10" s="28">
        <f>SUM(B5:B9)</f>
        <v>368274464</v>
      </c>
      <c r="C10" s="29">
        <f aca="true" t="shared" si="0" ref="C10:K10">SUM(C5:C9)</f>
        <v>336784242</v>
      </c>
      <c r="D10" s="30">
        <f t="shared" si="0"/>
        <v>355996202</v>
      </c>
      <c r="E10" s="28">
        <f t="shared" si="0"/>
        <v>419525956</v>
      </c>
      <c r="F10" s="29">
        <f t="shared" si="0"/>
        <v>424738998</v>
      </c>
      <c r="G10" s="31">
        <f t="shared" si="0"/>
        <v>424738998</v>
      </c>
      <c r="H10" s="32">
        <f t="shared" si="0"/>
        <v>380740873</v>
      </c>
      <c r="I10" s="28">
        <f t="shared" si="0"/>
        <v>447525480</v>
      </c>
      <c r="J10" s="29">
        <f t="shared" si="0"/>
        <v>470489101</v>
      </c>
      <c r="K10" s="31">
        <f t="shared" si="0"/>
        <v>492785201</v>
      </c>
    </row>
    <row r="11" spans="1:11" ht="13.5">
      <c r="A11" s="22" t="s">
        <v>23</v>
      </c>
      <c r="B11" s="6">
        <v>89804555</v>
      </c>
      <c r="C11" s="6">
        <v>101512572</v>
      </c>
      <c r="D11" s="23">
        <v>106980800</v>
      </c>
      <c r="E11" s="24">
        <v>120968507</v>
      </c>
      <c r="F11" s="6">
        <v>123225548</v>
      </c>
      <c r="G11" s="25">
        <v>123225548</v>
      </c>
      <c r="H11" s="26">
        <v>112439653</v>
      </c>
      <c r="I11" s="24">
        <v>134398948</v>
      </c>
      <c r="J11" s="6">
        <v>143405174</v>
      </c>
      <c r="K11" s="25">
        <v>153102116</v>
      </c>
    </row>
    <row r="12" spans="1:11" ht="13.5">
      <c r="A12" s="22" t="s">
        <v>24</v>
      </c>
      <c r="B12" s="6">
        <v>7368981</v>
      </c>
      <c r="C12" s="6">
        <v>8914273</v>
      </c>
      <c r="D12" s="23">
        <v>8712641</v>
      </c>
      <c r="E12" s="24">
        <v>9542466</v>
      </c>
      <c r="F12" s="6">
        <v>9495382</v>
      </c>
      <c r="G12" s="25">
        <v>9495382</v>
      </c>
      <c r="H12" s="26">
        <v>9323543</v>
      </c>
      <c r="I12" s="24">
        <v>9922672</v>
      </c>
      <c r="J12" s="6">
        <v>10379117</v>
      </c>
      <c r="K12" s="25">
        <v>10856558</v>
      </c>
    </row>
    <row r="13" spans="1:11" ht="13.5">
      <c r="A13" s="22" t="s">
        <v>130</v>
      </c>
      <c r="B13" s="6">
        <v>42063440</v>
      </c>
      <c r="C13" s="6">
        <v>45090246</v>
      </c>
      <c r="D13" s="23">
        <v>51312592</v>
      </c>
      <c r="E13" s="24">
        <v>34021295</v>
      </c>
      <c r="F13" s="6">
        <v>34021295</v>
      </c>
      <c r="G13" s="25">
        <v>34021295</v>
      </c>
      <c r="H13" s="26">
        <v>0</v>
      </c>
      <c r="I13" s="24">
        <v>35552255</v>
      </c>
      <c r="J13" s="6">
        <v>37187657</v>
      </c>
      <c r="K13" s="25">
        <v>38898288</v>
      </c>
    </row>
    <row r="14" spans="1:11" ht="13.5">
      <c r="A14" s="22" t="s">
        <v>25</v>
      </c>
      <c r="B14" s="6">
        <v>4154409</v>
      </c>
      <c r="C14" s="6">
        <v>2635179</v>
      </c>
      <c r="D14" s="23">
        <v>2334709</v>
      </c>
      <c r="E14" s="24">
        <v>5992785</v>
      </c>
      <c r="F14" s="6">
        <v>2570061</v>
      </c>
      <c r="G14" s="25">
        <v>2570061</v>
      </c>
      <c r="H14" s="26">
        <v>2066800</v>
      </c>
      <c r="I14" s="24">
        <v>2685713</v>
      </c>
      <c r="J14" s="6">
        <v>2809256</v>
      </c>
      <c r="K14" s="25">
        <v>2938482</v>
      </c>
    </row>
    <row r="15" spans="1:11" ht="13.5">
      <c r="A15" s="22" t="s">
        <v>26</v>
      </c>
      <c r="B15" s="6">
        <v>97794991</v>
      </c>
      <c r="C15" s="6">
        <v>105700274</v>
      </c>
      <c r="D15" s="23">
        <v>108351915</v>
      </c>
      <c r="E15" s="24">
        <v>124644426</v>
      </c>
      <c r="F15" s="6">
        <v>109318091</v>
      </c>
      <c r="G15" s="25">
        <v>109318091</v>
      </c>
      <c r="H15" s="26">
        <v>92665320</v>
      </c>
      <c r="I15" s="24">
        <v>122174058</v>
      </c>
      <c r="J15" s="6">
        <v>128407293</v>
      </c>
      <c r="K15" s="25">
        <v>139787462</v>
      </c>
    </row>
    <row r="16" spans="1:11" ht="13.5">
      <c r="A16" s="22" t="s">
        <v>21</v>
      </c>
      <c r="B16" s="6">
        <v>10912144</v>
      </c>
      <c r="C16" s="6">
        <v>2173786</v>
      </c>
      <c r="D16" s="23">
        <v>1918969</v>
      </c>
      <c r="E16" s="24">
        <v>2894804</v>
      </c>
      <c r="F16" s="6">
        <v>3694804</v>
      </c>
      <c r="G16" s="25">
        <v>3694804</v>
      </c>
      <c r="H16" s="26">
        <v>3602522</v>
      </c>
      <c r="I16" s="24">
        <v>3825430</v>
      </c>
      <c r="J16" s="6">
        <v>4001400</v>
      </c>
      <c r="K16" s="25">
        <v>4185464</v>
      </c>
    </row>
    <row r="17" spans="1:11" ht="13.5">
      <c r="A17" s="22" t="s">
        <v>27</v>
      </c>
      <c r="B17" s="6">
        <v>140565476</v>
      </c>
      <c r="C17" s="6">
        <v>120334130</v>
      </c>
      <c r="D17" s="23">
        <v>121658211</v>
      </c>
      <c r="E17" s="24">
        <v>121390554</v>
      </c>
      <c r="F17" s="6">
        <v>142224085</v>
      </c>
      <c r="G17" s="25">
        <v>142224085</v>
      </c>
      <c r="H17" s="26">
        <v>109733372</v>
      </c>
      <c r="I17" s="24">
        <v>138861310</v>
      </c>
      <c r="J17" s="6">
        <v>144189701</v>
      </c>
      <c r="K17" s="25">
        <v>142801814</v>
      </c>
    </row>
    <row r="18" spans="1:11" ht="13.5">
      <c r="A18" s="33" t="s">
        <v>28</v>
      </c>
      <c r="B18" s="34">
        <f>SUM(B11:B17)</f>
        <v>392663996</v>
      </c>
      <c r="C18" s="35">
        <f aca="true" t="shared" si="1" ref="C18:K18">SUM(C11:C17)</f>
        <v>386360460</v>
      </c>
      <c r="D18" s="36">
        <f t="shared" si="1"/>
        <v>401269837</v>
      </c>
      <c r="E18" s="34">
        <f t="shared" si="1"/>
        <v>419454837</v>
      </c>
      <c r="F18" s="35">
        <f t="shared" si="1"/>
        <v>424549266</v>
      </c>
      <c r="G18" s="37">
        <f t="shared" si="1"/>
        <v>424549266</v>
      </c>
      <c r="H18" s="38">
        <f t="shared" si="1"/>
        <v>329831210</v>
      </c>
      <c r="I18" s="34">
        <f t="shared" si="1"/>
        <v>447420386</v>
      </c>
      <c r="J18" s="35">
        <f t="shared" si="1"/>
        <v>470379598</v>
      </c>
      <c r="K18" s="37">
        <f t="shared" si="1"/>
        <v>492570184</v>
      </c>
    </row>
    <row r="19" spans="1:11" ht="13.5">
      <c r="A19" s="33" t="s">
        <v>29</v>
      </c>
      <c r="B19" s="39">
        <f>+B10-B18</f>
        <v>-24389532</v>
      </c>
      <c r="C19" s="40">
        <f aca="true" t="shared" si="2" ref="C19:K19">+C10-C18</f>
        <v>-49576218</v>
      </c>
      <c r="D19" s="41">
        <f t="shared" si="2"/>
        <v>-45273635</v>
      </c>
      <c r="E19" s="39">
        <f t="shared" si="2"/>
        <v>71119</v>
      </c>
      <c r="F19" s="40">
        <f t="shared" si="2"/>
        <v>189732</v>
      </c>
      <c r="G19" s="42">
        <f t="shared" si="2"/>
        <v>189732</v>
      </c>
      <c r="H19" s="43">
        <f t="shared" si="2"/>
        <v>50909663</v>
      </c>
      <c r="I19" s="39">
        <f t="shared" si="2"/>
        <v>105094</v>
      </c>
      <c r="J19" s="40">
        <f t="shared" si="2"/>
        <v>109503</v>
      </c>
      <c r="K19" s="42">
        <f t="shared" si="2"/>
        <v>215017</v>
      </c>
    </row>
    <row r="20" spans="1:11" ht="25.5">
      <c r="A20" s="44" t="s">
        <v>30</v>
      </c>
      <c r="B20" s="45">
        <v>26047165</v>
      </c>
      <c r="C20" s="46">
        <v>33437932</v>
      </c>
      <c r="D20" s="47">
        <v>37578854</v>
      </c>
      <c r="E20" s="45">
        <v>32337050</v>
      </c>
      <c r="F20" s="46">
        <v>35196264</v>
      </c>
      <c r="G20" s="48">
        <v>35196264</v>
      </c>
      <c r="H20" s="49">
        <v>6844292</v>
      </c>
      <c r="I20" s="45">
        <v>21763550</v>
      </c>
      <c r="J20" s="46">
        <v>23358600</v>
      </c>
      <c r="K20" s="48">
        <v>24525200</v>
      </c>
    </row>
    <row r="21" spans="1:11" ht="63.75">
      <c r="A21" s="50" t="s">
        <v>131</v>
      </c>
      <c r="B21" s="51">
        <v>0</v>
      </c>
      <c r="C21" s="52">
        <v>0</v>
      </c>
      <c r="D21" s="53">
        <v>0</v>
      </c>
      <c r="E21" s="51">
        <v>0</v>
      </c>
      <c r="F21" s="52">
        <v>0</v>
      </c>
      <c r="G21" s="54">
        <v>0</v>
      </c>
      <c r="H21" s="55">
        <v>0</v>
      </c>
      <c r="I21" s="51">
        <v>0</v>
      </c>
      <c r="J21" s="52">
        <v>0</v>
      </c>
      <c r="K21" s="54">
        <v>0</v>
      </c>
    </row>
    <row r="22" spans="1:11" ht="25.5">
      <c r="A22" s="56" t="s">
        <v>132</v>
      </c>
      <c r="B22" s="57">
        <f>SUM(B19:B21)</f>
        <v>1657633</v>
      </c>
      <c r="C22" s="58">
        <f aca="true" t="shared" si="3" ref="C22:K22">SUM(C19:C21)</f>
        <v>-16138286</v>
      </c>
      <c r="D22" s="59">
        <f t="shared" si="3"/>
        <v>-7694781</v>
      </c>
      <c r="E22" s="57">
        <f t="shared" si="3"/>
        <v>32408169</v>
      </c>
      <c r="F22" s="58">
        <f t="shared" si="3"/>
        <v>35385996</v>
      </c>
      <c r="G22" s="60">
        <f t="shared" si="3"/>
        <v>35385996</v>
      </c>
      <c r="H22" s="61">
        <f t="shared" si="3"/>
        <v>57753955</v>
      </c>
      <c r="I22" s="57">
        <f t="shared" si="3"/>
        <v>21868644</v>
      </c>
      <c r="J22" s="58">
        <f t="shared" si="3"/>
        <v>23468103</v>
      </c>
      <c r="K22" s="60">
        <f t="shared" si="3"/>
        <v>24740217</v>
      </c>
    </row>
    <row r="23" spans="1:11" ht="13.5">
      <c r="A23" s="50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62" t="s">
        <v>32</v>
      </c>
      <c r="B24" s="39">
        <f>SUM(B22:B23)</f>
        <v>1657633</v>
      </c>
      <c r="C24" s="40">
        <f aca="true" t="shared" si="4" ref="C24:K24">SUM(C22:C23)</f>
        <v>-16138286</v>
      </c>
      <c r="D24" s="41">
        <f t="shared" si="4"/>
        <v>-7694781</v>
      </c>
      <c r="E24" s="39">
        <f t="shared" si="4"/>
        <v>32408169</v>
      </c>
      <c r="F24" s="40">
        <f t="shared" si="4"/>
        <v>35385996</v>
      </c>
      <c r="G24" s="42">
        <f t="shared" si="4"/>
        <v>35385996</v>
      </c>
      <c r="H24" s="43">
        <f t="shared" si="4"/>
        <v>57753955</v>
      </c>
      <c r="I24" s="39">
        <f t="shared" si="4"/>
        <v>21868644</v>
      </c>
      <c r="J24" s="40">
        <f t="shared" si="4"/>
        <v>23468103</v>
      </c>
      <c r="K24" s="42">
        <f t="shared" si="4"/>
        <v>24740217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64" t="s">
        <v>133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3.5">
      <c r="A27" s="33" t="s">
        <v>33</v>
      </c>
      <c r="B27" s="7">
        <v>42544869</v>
      </c>
      <c r="C27" s="7">
        <v>49244974</v>
      </c>
      <c r="D27" s="69">
        <v>21372902</v>
      </c>
      <c r="E27" s="70">
        <v>40172058</v>
      </c>
      <c r="F27" s="7">
        <v>42231272</v>
      </c>
      <c r="G27" s="71">
        <v>42231272</v>
      </c>
      <c r="H27" s="72">
        <v>24550068</v>
      </c>
      <c r="I27" s="70">
        <v>29024378</v>
      </c>
      <c r="J27" s="7">
        <v>31788992</v>
      </c>
      <c r="K27" s="71">
        <v>33334959</v>
      </c>
    </row>
    <row r="28" spans="1:11" ht="13.5">
      <c r="A28" s="73" t="s">
        <v>34</v>
      </c>
      <c r="B28" s="6">
        <v>26047165</v>
      </c>
      <c r="C28" s="6">
        <v>0</v>
      </c>
      <c r="D28" s="23">
        <v>0</v>
      </c>
      <c r="E28" s="24">
        <v>32337050</v>
      </c>
      <c r="F28" s="6">
        <v>35196264</v>
      </c>
      <c r="G28" s="25">
        <v>35196264</v>
      </c>
      <c r="H28" s="26">
        <v>0</v>
      </c>
      <c r="I28" s="24">
        <v>21763550</v>
      </c>
      <c r="J28" s="6">
        <v>23358600</v>
      </c>
      <c r="K28" s="25">
        <v>24525200</v>
      </c>
    </row>
    <row r="29" spans="1:11" ht="13.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3.5">
      <c r="A30" s="22" t="s">
        <v>35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36</v>
      </c>
      <c r="B31" s="6">
        <v>16497704</v>
      </c>
      <c r="C31" s="6">
        <v>0</v>
      </c>
      <c r="D31" s="23">
        <v>0</v>
      </c>
      <c r="E31" s="24">
        <v>7835008</v>
      </c>
      <c r="F31" s="6">
        <v>7035008</v>
      </c>
      <c r="G31" s="25">
        <v>7035008</v>
      </c>
      <c r="H31" s="26">
        <v>0</v>
      </c>
      <c r="I31" s="24">
        <v>7260828</v>
      </c>
      <c r="J31" s="6">
        <v>8430392</v>
      </c>
      <c r="K31" s="25">
        <v>8809759</v>
      </c>
    </row>
    <row r="32" spans="1:11" ht="13.5">
      <c r="A32" s="33" t="s">
        <v>37</v>
      </c>
      <c r="B32" s="7">
        <f>SUM(B28:B31)</f>
        <v>42544869</v>
      </c>
      <c r="C32" s="7">
        <f aca="true" t="shared" si="5" ref="C32:K32">SUM(C28:C31)</f>
        <v>0</v>
      </c>
      <c r="D32" s="69">
        <f t="shared" si="5"/>
        <v>0</v>
      </c>
      <c r="E32" s="70">
        <f t="shared" si="5"/>
        <v>40172058</v>
      </c>
      <c r="F32" s="7">
        <f t="shared" si="5"/>
        <v>42231272</v>
      </c>
      <c r="G32" s="71">
        <f t="shared" si="5"/>
        <v>42231272</v>
      </c>
      <c r="H32" s="72">
        <f t="shared" si="5"/>
        <v>0</v>
      </c>
      <c r="I32" s="70">
        <f t="shared" si="5"/>
        <v>29024378</v>
      </c>
      <c r="J32" s="7">
        <f t="shared" si="5"/>
        <v>31788992</v>
      </c>
      <c r="K32" s="71">
        <f t="shared" si="5"/>
        <v>33334959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3.5">
      <c r="A34" s="64" t="s">
        <v>38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3.5">
      <c r="A35" s="22" t="s">
        <v>39</v>
      </c>
      <c r="B35" s="6">
        <v>118822763</v>
      </c>
      <c r="C35" s="6">
        <v>-18511639</v>
      </c>
      <c r="D35" s="23">
        <v>36759071</v>
      </c>
      <c r="E35" s="24">
        <v>410949599</v>
      </c>
      <c r="F35" s="6">
        <v>112488031</v>
      </c>
      <c r="G35" s="25">
        <v>112488031</v>
      </c>
      <c r="H35" s="26">
        <v>193603895</v>
      </c>
      <c r="I35" s="24">
        <v>110527488</v>
      </c>
      <c r="J35" s="6">
        <v>95026477</v>
      </c>
      <c r="K35" s="25">
        <v>154410140</v>
      </c>
    </row>
    <row r="36" spans="1:11" ht="13.5">
      <c r="A36" s="22" t="s">
        <v>40</v>
      </c>
      <c r="B36" s="6">
        <v>775726572</v>
      </c>
      <c r="C36" s="6">
        <v>483869634</v>
      </c>
      <c r="D36" s="23">
        <v>-37260169</v>
      </c>
      <c r="E36" s="24">
        <v>40172058</v>
      </c>
      <c r="F36" s="6">
        <v>1337514223</v>
      </c>
      <c r="G36" s="25">
        <v>1337514223</v>
      </c>
      <c r="H36" s="26">
        <v>1319857159</v>
      </c>
      <c r="I36" s="24">
        <v>1330986346</v>
      </c>
      <c r="J36" s="6">
        <v>1325331598</v>
      </c>
      <c r="K36" s="25">
        <v>1318376307</v>
      </c>
    </row>
    <row r="37" spans="1:11" ht="13.5">
      <c r="A37" s="22" t="s">
        <v>41</v>
      </c>
      <c r="B37" s="6">
        <v>54827094</v>
      </c>
      <c r="C37" s="6">
        <v>518079</v>
      </c>
      <c r="D37" s="23">
        <v>15270143</v>
      </c>
      <c r="E37" s="24">
        <v>418713488</v>
      </c>
      <c r="F37" s="6">
        <v>92363986</v>
      </c>
      <c r="G37" s="25">
        <v>92363986</v>
      </c>
      <c r="H37" s="26">
        <v>140316901</v>
      </c>
      <c r="I37" s="24">
        <v>107951941</v>
      </c>
      <c r="J37" s="6">
        <v>130699081</v>
      </c>
      <c r="K37" s="25">
        <v>137231564</v>
      </c>
    </row>
    <row r="38" spans="1:11" ht="13.5">
      <c r="A38" s="22" t="s">
        <v>42</v>
      </c>
      <c r="B38" s="6">
        <v>92377303</v>
      </c>
      <c r="C38" s="6">
        <v>-1070583</v>
      </c>
      <c r="D38" s="23">
        <v>-3225248</v>
      </c>
      <c r="E38" s="24">
        <v>0</v>
      </c>
      <c r="F38" s="6">
        <v>46088641</v>
      </c>
      <c r="G38" s="25">
        <v>46088641</v>
      </c>
      <c r="H38" s="26">
        <v>46088641</v>
      </c>
      <c r="I38" s="24">
        <v>44268983</v>
      </c>
      <c r="J38" s="6">
        <v>39735889</v>
      </c>
      <c r="K38" s="25">
        <v>35008505</v>
      </c>
    </row>
    <row r="39" spans="1:11" ht="13.5">
      <c r="A39" s="22" t="s">
        <v>43</v>
      </c>
      <c r="B39" s="6">
        <v>747344938</v>
      </c>
      <c r="C39" s="6">
        <v>482048782</v>
      </c>
      <c r="D39" s="23">
        <v>-4851218</v>
      </c>
      <c r="E39" s="24">
        <v>0</v>
      </c>
      <c r="F39" s="6">
        <v>1311549627</v>
      </c>
      <c r="G39" s="25">
        <v>1311549627</v>
      </c>
      <c r="H39" s="26">
        <v>1269301449</v>
      </c>
      <c r="I39" s="24">
        <v>1289292910</v>
      </c>
      <c r="J39" s="6">
        <v>1249923105</v>
      </c>
      <c r="K39" s="25">
        <v>1300546378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64" t="s">
        <v>44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3.5">
      <c r="A42" s="22" t="s">
        <v>45</v>
      </c>
      <c r="B42" s="6">
        <v>-20611949</v>
      </c>
      <c r="C42" s="6">
        <v>0</v>
      </c>
      <c r="D42" s="23">
        <v>898647</v>
      </c>
      <c r="E42" s="24">
        <v>408687356</v>
      </c>
      <c r="F42" s="6">
        <v>-31590855</v>
      </c>
      <c r="G42" s="25">
        <v>-31590855</v>
      </c>
      <c r="H42" s="26">
        <v>1132122</v>
      </c>
      <c r="I42" s="24">
        <v>34493767</v>
      </c>
      <c r="J42" s="6">
        <v>41183022</v>
      </c>
      <c r="K42" s="25">
        <v>33649836</v>
      </c>
    </row>
    <row r="43" spans="1:11" ht="13.5">
      <c r="A43" s="22" t="s">
        <v>46</v>
      </c>
      <c r="B43" s="6">
        <v>24041039</v>
      </c>
      <c r="C43" s="6">
        <v>-3499999</v>
      </c>
      <c r="D43" s="23">
        <v>3353632</v>
      </c>
      <c r="E43" s="24">
        <v>-40025690</v>
      </c>
      <c r="F43" s="6">
        <v>-45877641</v>
      </c>
      <c r="G43" s="25">
        <v>-45877641</v>
      </c>
      <c r="H43" s="26">
        <v>3646368</v>
      </c>
      <c r="I43" s="24">
        <v>-29024378</v>
      </c>
      <c r="J43" s="6">
        <v>-31788992</v>
      </c>
      <c r="K43" s="25">
        <v>-33334959</v>
      </c>
    </row>
    <row r="44" spans="1:11" ht="13.5">
      <c r="A44" s="22" t="s">
        <v>47</v>
      </c>
      <c r="B44" s="6">
        <v>454092</v>
      </c>
      <c r="C44" s="6">
        <v>-664790</v>
      </c>
      <c r="D44" s="23">
        <v>1915108</v>
      </c>
      <c r="E44" s="24">
        <v>-149257</v>
      </c>
      <c r="F44" s="6">
        <v>7015645</v>
      </c>
      <c r="G44" s="25">
        <v>7015645</v>
      </c>
      <c r="H44" s="26">
        <v>-4634118</v>
      </c>
      <c r="I44" s="24">
        <v>2368354</v>
      </c>
      <c r="J44" s="6">
        <v>2143136</v>
      </c>
      <c r="K44" s="25">
        <v>1919729</v>
      </c>
    </row>
    <row r="45" spans="1:11" ht="13.5">
      <c r="A45" s="33" t="s">
        <v>48</v>
      </c>
      <c r="B45" s="7">
        <v>10679414</v>
      </c>
      <c r="C45" s="7">
        <v>-4164789</v>
      </c>
      <c r="D45" s="69">
        <v>6167387</v>
      </c>
      <c r="E45" s="70">
        <v>368512409</v>
      </c>
      <c r="F45" s="7">
        <v>-45197667</v>
      </c>
      <c r="G45" s="71">
        <v>-45197667</v>
      </c>
      <c r="H45" s="72">
        <v>27129328</v>
      </c>
      <c r="I45" s="70">
        <v>27091278</v>
      </c>
      <c r="J45" s="7">
        <v>79618290</v>
      </c>
      <c r="K45" s="71">
        <v>75315730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64" t="s">
        <v>49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3.5">
      <c r="A48" s="22" t="s">
        <v>50</v>
      </c>
      <c r="B48" s="6">
        <v>15353438</v>
      </c>
      <c r="C48" s="6">
        <v>-3368030</v>
      </c>
      <c r="D48" s="23">
        <v>13269774</v>
      </c>
      <c r="E48" s="24">
        <v>370207687</v>
      </c>
      <c r="F48" s="6">
        <v>19253535</v>
      </c>
      <c r="G48" s="25">
        <v>19253535</v>
      </c>
      <c r="H48" s="26">
        <v>32111629</v>
      </c>
      <c r="I48" s="24">
        <v>21091141</v>
      </c>
      <c r="J48" s="6">
        <v>21091141</v>
      </c>
      <c r="K48" s="25">
        <v>33506921</v>
      </c>
    </row>
    <row r="49" spans="1:11" ht="13.5">
      <c r="A49" s="22" t="s">
        <v>51</v>
      </c>
      <c r="B49" s="6">
        <f>+B75</f>
        <v>-44459536.50096324</v>
      </c>
      <c r="C49" s="6">
        <f aca="true" t="shared" si="6" ref="C49:K49">+C75</f>
        <v>-6913211</v>
      </c>
      <c r="D49" s="23">
        <f t="shared" si="6"/>
        <v>13013490</v>
      </c>
      <c r="E49" s="24">
        <f t="shared" si="6"/>
        <v>378078159.00754166</v>
      </c>
      <c r="F49" s="6">
        <f t="shared" si="6"/>
        <v>-58801379.311904</v>
      </c>
      <c r="G49" s="25">
        <f t="shared" si="6"/>
        <v>-58801379.311904</v>
      </c>
      <c r="H49" s="26">
        <f t="shared" si="6"/>
        <v>80638415</v>
      </c>
      <c r="I49" s="24">
        <f t="shared" si="6"/>
        <v>-51586451.84595905</v>
      </c>
      <c r="J49" s="6">
        <f t="shared" si="6"/>
        <v>-30192741.054715812</v>
      </c>
      <c r="K49" s="25">
        <f t="shared" si="6"/>
        <v>-82904640.7450911</v>
      </c>
    </row>
    <row r="50" spans="1:11" ht="13.5">
      <c r="A50" s="33" t="s">
        <v>52</v>
      </c>
      <c r="B50" s="7">
        <f>+B48-B49</f>
        <v>59812974.50096324</v>
      </c>
      <c r="C50" s="7">
        <f aca="true" t="shared" si="7" ref="C50:K50">+C48-C49</f>
        <v>3545181</v>
      </c>
      <c r="D50" s="69">
        <f t="shared" si="7"/>
        <v>256284</v>
      </c>
      <c r="E50" s="70">
        <f t="shared" si="7"/>
        <v>-7870472.0075416565</v>
      </c>
      <c r="F50" s="7">
        <f t="shared" si="7"/>
        <v>78054914.311904</v>
      </c>
      <c r="G50" s="71">
        <f t="shared" si="7"/>
        <v>78054914.311904</v>
      </c>
      <c r="H50" s="72">
        <f t="shared" si="7"/>
        <v>-48526786</v>
      </c>
      <c r="I50" s="70">
        <f t="shared" si="7"/>
        <v>72677592.84595905</v>
      </c>
      <c r="J50" s="7">
        <f t="shared" si="7"/>
        <v>51283882.05471581</v>
      </c>
      <c r="K50" s="71">
        <f t="shared" si="7"/>
        <v>116411561.7450911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3.5">
      <c r="A52" s="64" t="s">
        <v>53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54</v>
      </c>
      <c r="B53" s="6">
        <v>775726572</v>
      </c>
      <c r="C53" s="6">
        <v>468556992</v>
      </c>
      <c r="D53" s="23">
        <v>-38325789</v>
      </c>
      <c r="E53" s="24">
        <v>40172058</v>
      </c>
      <c r="F53" s="6">
        <v>1229600209</v>
      </c>
      <c r="G53" s="25">
        <v>1229600209</v>
      </c>
      <c r="H53" s="26">
        <v>1211943147</v>
      </c>
      <c r="I53" s="24">
        <v>1223072332</v>
      </c>
      <c r="J53" s="6">
        <v>1217417584</v>
      </c>
      <c r="K53" s="25">
        <v>1210462293</v>
      </c>
    </row>
    <row r="54" spans="1:11" ht="13.5">
      <c r="A54" s="22" t="s">
        <v>55</v>
      </c>
      <c r="B54" s="6">
        <v>42063440</v>
      </c>
      <c r="C54" s="6">
        <v>0</v>
      </c>
      <c r="D54" s="23">
        <v>51312592</v>
      </c>
      <c r="E54" s="24">
        <v>34021295</v>
      </c>
      <c r="F54" s="6">
        <v>34021295</v>
      </c>
      <c r="G54" s="25">
        <v>34021295</v>
      </c>
      <c r="H54" s="26">
        <v>0</v>
      </c>
      <c r="I54" s="24">
        <v>35552255</v>
      </c>
      <c r="J54" s="6">
        <v>37187657</v>
      </c>
      <c r="K54" s="25">
        <v>38898288</v>
      </c>
    </row>
    <row r="55" spans="1:11" ht="13.5">
      <c r="A55" s="22" t="s">
        <v>56</v>
      </c>
      <c r="B55" s="6">
        <v>0</v>
      </c>
      <c r="C55" s="6">
        <v>28094317</v>
      </c>
      <c r="D55" s="23">
        <v>16002460</v>
      </c>
      <c r="E55" s="24">
        <v>16000000</v>
      </c>
      <c r="F55" s="6">
        <v>16000000</v>
      </c>
      <c r="G55" s="25">
        <v>16000000</v>
      </c>
      <c r="H55" s="26">
        <v>7499802</v>
      </c>
      <c r="I55" s="24">
        <v>0</v>
      </c>
      <c r="J55" s="6">
        <v>3000000</v>
      </c>
      <c r="K55" s="25">
        <v>18025200</v>
      </c>
    </row>
    <row r="56" spans="1:11" ht="13.5">
      <c r="A56" s="22" t="s">
        <v>57</v>
      </c>
      <c r="B56" s="6">
        <v>22524750</v>
      </c>
      <c r="C56" s="6">
        <v>125587</v>
      </c>
      <c r="D56" s="23">
        <v>174766</v>
      </c>
      <c r="E56" s="24">
        <v>235507</v>
      </c>
      <c r="F56" s="6">
        <v>235507</v>
      </c>
      <c r="G56" s="25">
        <v>235507</v>
      </c>
      <c r="H56" s="26">
        <v>118287</v>
      </c>
      <c r="I56" s="24">
        <v>22711302</v>
      </c>
      <c r="J56" s="6">
        <v>24356023</v>
      </c>
      <c r="K56" s="25">
        <v>24970416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3.5">
      <c r="A58" s="64" t="s">
        <v>58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3.5">
      <c r="A59" s="90" t="s">
        <v>59</v>
      </c>
      <c r="B59" s="6">
        <v>0</v>
      </c>
      <c r="C59" s="6">
        <v>0</v>
      </c>
      <c r="D59" s="23">
        <v>0</v>
      </c>
      <c r="E59" s="24">
        <v>0</v>
      </c>
      <c r="F59" s="6">
        <v>0</v>
      </c>
      <c r="G59" s="25">
        <v>0</v>
      </c>
      <c r="H59" s="26">
        <v>0</v>
      </c>
      <c r="I59" s="24">
        <v>0</v>
      </c>
      <c r="J59" s="6">
        <v>0</v>
      </c>
      <c r="K59" s="25">
        <v>0</v>
      </c>
    </row>
    <row r="60" spans="1:11" ht="13.5">
      <c r="A60" s="90" t="s">
        <v>60</v>
      </c>
      <c r="B60" s="6">
        <v>0</v>
      </c>
      <c r="C60" s="6">
        <v>0</v>
      </c>
      <c r="D60" s="23">
        <v>0</v>
      </c>
      <c r="E60" s="24">
        <v>0</v>
      </c>
      <c r="F60" s="6">
        <v>0</v>
      </c>
      <c r="G60" s="25">
        <v>0</v>
      </c>
      <c r="H60" s="26">
        <v>0</v>
      </c>
      <c r="I60" s="24">
        <v>0</v>
      </c>
      <c r="J60" s="6">
        <v>0</v>
      </c>
      <c r="K60" s="25">
        <v>0</v>
      </c>
    </row>
    <row r="61" spans="1:11" ht="13.5">
      <c r="A61" s="91" t="s">
        <v>61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3.5">
      <c r="A62" s="96" t="s">
        <v>62</v>
      </c>
      <c r="B62" s="97">
        <v>0</v>
      </c>
      <c r="C62" s="98">
        <v>0</v>
      </c>
      <c r="D62" s="99">
        <v>0</v>
      </c>
      <c r="E62" s="97">
        <v>0</v>
      </c>
      <c r="F62" s="98">
        <v>0</v>
      </c>
      <c r="G62" s="99">
        <v>0</v>
      </c>
      <c r="H62" s="100">
        <v>0</v>
      </c>
      <c r="I62" s="97">
        <v>0</v>
      </c>
      <c r="J62" s="98">
        <v>0</v>
      </c>
      <c r="K62" s="99">
        <v>0</v>
      </c>
    </row>
    <row r="63" spans="1:11" ht="13.5">
      <c r="A63" s="96" t="s">
        <v>63</v>
      </c>
      <c r="B63" s="97">
        <v>0</v>
      </c>
      <c r="C63" s="98">
        <v>0</v>
      </c>
      <c r="D63" s="99">
        <v>0</v>
      </c>
      <c r="E63" s="97">
        <v>0</v>
      </c>
      <c r="F63" s="98">
        <v>0</v>
      </c>
      <c r="G63" s="99">
        <v>0</v>
      </c>
      <c r="H63" s="100">
        <v>0</v>
      </c>
      <c r="I63" s="97">
        <v>0</v>
      </c>
      <c r="J63" s="98">
        <v>0</v>
      </c>
      <c r="K63" s="99">
        <v>0</v>
      </c>
    </row>
    <row r="64" spans="1:11" ht="13.5">
      <c r="A64" s="96" t="s">
        <v>64</v>
      </c>
      <c r="B64" s="97">
        <v>0</v>
      </c>
      <c r="C64" s="98">
        <v>0</v>
      </c>
      <c r="D64" s="99">
        <v>0</v>
      </c>
      <c r="E64" s="97">
        <v>0</v>
      </c>
      <c r="F64" s="98">
        <v>0</v>
      </c>
      <c r="G64" s="99">
        <v>0</v>
      </c>
      <c r="H64" s="100">
        <v>0</v>
      </c>
      <c r="I64" s="97">
        <v>0</v>
      </c>
      <c r="J64" s="98">
        <v>0</v>
      </c>
      <c r="K64" s="99">
        <v>0</v>
      </c>
    </row>
    <row r="65" spans="1:11" ht="13.5">
      <c r="A65" s="96" t="s">
        <v>65</v>
      </c>
      <c r="B65" s="97">
        <v>0</v>
      </c>
      <c r="C65" s="98">
        <v>0</v>
      </c>
      <c r="D65" s="99">
        <v>0</v>
      </c>
      <c r="E65" s="97">
        <v>0</v>
      </c>
      <c r="F65" s="98">
        <v>0</v>
      </c>
      <c r="G65" s="99">
        <v>0</v>
      </c>
      <c r="H65" s="100">
        <v>0</v>
      </c>
      <c r="I65" s="97">
        <v>0</v>
      </c>
      <c r="J65" s="98">
        <v>0</v>
      </c>
      <c r="K65" s="99">
        <v>0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3.5">
      <c r="A67" s="105"/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3.5">
      <c r="A68" s="107"/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3.5">
      <c r="A69" s="108"/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3.5" hidden="1">
      <c r="A70" s="4" t="s">
        <v>134</v>
      </c>
      <c r="B70" s="5">
        <f>IF(ISERROR(B71/B72),0,(B71/B72))</f>
        <v>0.8786179333919811</v>
      </c>
      <c r="C70" s="5">
        <f aca="true" t="shared" si="8" ref="C70:K70">IF(ISERROR(C71/C72),0,(C71/C72))</f>
        <v>0</v>
      </c>
      <c r="D70" s="5">
        <f t="shared" si="8"/>
        <v>0</v>
      </c>
      <c r="E70" s="5">
        <f t="shared" si="8"/>
        <v>0.9024329784144229</v>
      </c>
      <c r="F70" s="5">
        <f t="shared" si="8"/>
        <v>0.9097311226065119</v>
      </c>
      <c r="G70" s="5">
        <f t="shared" si="8"/>
        <v>0.9097311226065119</v>
      </c>
      <c r="H70" s="5">
        <f t="shared" si="8"/>
        <v>0</v>
      </c>
      <c r="I70" s="5">
        <f t="shared" si="8"/>
        <v>0.9093755692083485</v>
      </c>
      <c r="J70" s="5">
        <f t="shared" si="8"/>
        <v>0.9094023527159633</v>
      </c>
      <c r="K70" s="5">
        <f t="shared" si="8"/>
        <v>0.9094853990612245</v>
      </c>
    </row>
    <row r="71" spans="1:11" ht="12.75" hidden="1">
      <c r="A71" s="2" t="s">
        <v>135</v>
      </c>
      <c r="B71" s="2">
        <f>+B83</f>
        <v>266134125</v>
      </c>
      <c r="C71" s="2">
        <f aca="true" t="shared" si="9" ref="C71:K71">+C83</f>
        <v>0</v>
      </c>
      <c r="D71" s="2">
        <f t="shared" si="9"/>
        <v>0</v>
      </c>
      <c r="E71" s="2">
        <f t="shared" si="9"/>
        <v>293477740</v>
      </c>
      <c r="F71" s="2">
        <f t="shared" si="9"/>
        <v>297736689</v>
      </c>
      <c r="G71" s="2">
        <f t="shared" si="9"/>
        <v>297736689</v>
      </c>
      <c r="H71" s="2">
        <f t="shared" si="9"/>
        <v>0</v>
      </c>
      <c r="I71" s="2">
        <f t="shared" si="9"/>
        <v>312638200</v>
      </c>
      <c r="J71" s="2">
        <f t="shared" si="9"/>
        <v>327597538</v>
      </c>
      <c r="K71" s="2">
        <f t="shared" si="9"/>
        <v>339695093</v>
      </c>
    </row>
    <row r="72" spans="1:11" ht="12.75" hidden="1">
      <c r="A72" s="2" t="s">
        <v>136</v>
      </c>
      <c r="B72" s="2">
        <f>+B77</f>
        <v>302900857</v>
      </c>
      <c r="C72" s="2">
        <f aca="true" t="shared" si="10" ref="C72:K72">+C77</f>
        <v>269141086</v>
      </c>
      <c r="D72" s="2">
        <f t="shared" si="10"/>
        <v>286541320</v>
      </c>
      <c r="E72" s="2">
        <f t="shared" si="10"/>
        <v>325207242</v>
      </c>
      <c r="F72" s="2">
        <f t="shared" si="10"/>
        <v>327279876</v>
      </c>
      <c r="G72" s="2">
        <f t="shared" si="10"/>
        <v>327279876</v>
      </c>
      <c r="H72" s="2">
        <f t="shared" si="10"/>
        <v>297664130</v>
      </c>
      <c r="I72" s="2">
        <f t="shared" si="10"/>
        <v>343794369</v>
      </c>
      <c r="J72" s="2">
        <f t="shared" si="10"/>
        <v>360233880</v>
      </c>
      <c r="K72" s="2">
        <f t="shared" si="10"/>
        <v>373502525</v>
      </c>
    </row>
    <row r="73" spans="1:11" ht="12.75" hidden="1">
      <c r="A73" s="2" t="s">
        <v>137</v>
      </c>
      <c r="B73" s="2">
        <f>+B74</f>
        <v>-87018728.16666666</v>
      </c>
      <c r="C73" s="2">
        <f aca="true" t="shared" si="11" ref="C73:K73">+(C78+C80+C81+C82)-(B78+B80+B81+B82)</f>
        <v>-115112934</v>
      </c>
      <c r="D73" s="2">
        <f t="shared" si="11"/>
        <v>35279274</v>
      </c>
      <c r="E73" s="2">
        <f t="shared" si="11"/>
        <v>17106247</v>
      </c>
      <c r="F73" s="2">
        <f>+(F78+F80+F81+F82)-(D78+D80+D81+D82)</f>
        <v>73245200</v>
      </c>
      <c r="G73" s="2">
        <f>+(G78+G80+G81+G82)-(D78+D80+D81+D82)</f>
        <v>73245200</v>
      </c>
      <c r="H73" s="2">
        <f>+(H78+H80+H81+H82)-(D78+D80+D81+D82)</f>
        <v>141502969</v>
      </c>
      <c r="I73" s="2">
        <f>+(I78+I80+I81+I82)-(E78+E80+E81+E82)</f>
        <v>52340804</v>
      </c>
      <c r="J73" s="2">
        <f t="shared" si="11"/>
        <v>-15501011</v>
      </c>
      <c r="K73" s="2">
        <f t="shared" si="11"/>
        <v>46967883</v>
      </c>
    </row>
    <row r="74" spans="1:11" ht="12.75" hidden="1">
      <c r="A74" s="2" t="s">
        <v>138</v>
      </c>
      <c r="B74" s="2">
        <f>+TREND(C74:E74)</f>
        <v>-87018728.16666666</v>
      </c>
      <c r="C74" s="2">
        <f>+C73</f>
        <v>-115112934</v>
      </c>
      <c r="D74" s="2">
        <f aca="true" t="shared" si="12" ref="D74:K74">+D73</f>
        <v>35279274</v>
      </c>
      <c r="E74" s="2">
        <f t="shared" si="12"/>
        <v>17106247</v>
      </c>
      <c r="F74" s="2">
        <f t="shared" si="12"/>
        <v>73245200</v>
      </c>
      <c r="G74" s="2">
        <f t="shared" si="12"/>
        <v>73245200</v>
      </c>
      <c r="H74" s="2">
        <f t="shared" si="12"/>
        <v>141502969</v>
      </c>
      <c r="I74" s="2">
        <f t="shared" si="12"/>
        <v>52340804</v>
      </c>
      <c r="J74" s="2">
        <f t="shared" si="12"/>
        <v>-15501011</v>
      </c>
      <c r="K74" s="2">
        <f t="shared" si="12"/>
        <v>46967883</v>
      </c>
    </row>
    <row r="75" spans="1:11" ht="12.75" hidden="1">
      <c r="A75" s="2" t="s">
        <v>139</v>
      </c>
      <c r="B75" s="2">
        <f>+B84-(((B80+B81+B78)*B70)-B79)</f>
        <v>-44459536.50096324</v>
      </c>
      <c r="C75" s="2">
        <f aca="true" t="shared" si="13" ref="C75:K75">+C84-(((C80+C81+C78)*C70)-C79)</f>
        <v>-6913211</v>
      </c>
      <c r="D75" s="2">
        <f t="shared" si="13"/>
        <v>13013490</v>
      </c>
      <c r="E75" s="2">
        <f t="shared" si="13"/>
        <v>378078159.00754166</v>
      </c>
      <c r="F75" s="2">
        <f t="shared" si="13"/>
        <v>-58801379.311904</v>
      </c>
      <c r="G75" s="2">
        <f t="shared" si="13"/>
        <v>-58801379.311904</v>
      </c>
      <c r="H75" s="2">
        <f t="shared" si="13"/>
        <v>80638415</v>
      </c>
      <c r="I75" s="2">
        <f t="shared" si="13"/>
        <v>-51586451.84595905</v>
      </c>
      <c r="J75" s="2">
        <f t="shared" si="13"/>
        <v>-30192741.054715812</v>
      </c>
      <c r="K75" s="2">
        <f t="shared" si="13"/>
        <v>-82904640.7450911</v>
      </c>
    </row>
    <row r="76" spans="1:11" ht="12.75" hidden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2.75" hidden="1">
      <c r="A77" s="1" t="s">
        <v>66</v>
      </c>
      <c r="B77" s="3">
        <v>302900857</v>
      </c>
      <c r="C77" s="3">
        <v>269141086</v>
      </c>
      <c r="D77" s="3">
        <v>286541320</v>
      </c>
      <c r="E77" s="3">
        <v>325207242</v>
      </c>
      <c r="F77" s="3">
        <v>327279876</v>
      </c>
      <c r="G77" s="3">
        <v>327279876</v>
      </c>
      <c r="H77" s="3">
        <v>297664130</v>
      </c>
      <c r="I77" s="3">
        <v>343794369</v>
      </c>
      <c r="J77" s="3">
        <v>360233880</v>
      </c>
      <c r="K77" s="3">
        <v>373502525</v>
      </c>
    </row>
    <row r="78" spans="1:11" ht="12.75" hidden="1">
      <c r="A78" s="1" t="s">
        <v>67</v>
      </c>
      <c r="B78" s="3">
        <v>0</v>
      </c>
      <c r="C78" s="3">
        <v>3500000</v>
      </c>
      <c r="D78" s="3">
        <v>146368</v>
      </c>
      <c r="E78" s="3">
        <v>0</v>
      </c>
      <c r="F78" s="3">
        <v>3646369</v>
      </c>
      <c r="G78" s="3">
        <v>3646369</v>
      </c>
      <c r="H78" s="3">
        <v>3646368</v>
      </c>
      <c r="I78" s="3">
        <v>3646369</v>
      </c>
      <c r="J78" s="3">
        <v>3646369</v>
      </c>
      <c r="K78" s="3">
        <v>3646369</v>
      </c>
    </row>
    <row r="79" spans="1:11" ht="12.75" hidden="1">
      <c r="A79" s="1" t="s">
        <v>68</v>
      </c>
      <c r="B79" s="3">
        <v>46450468</v>
      </c>
      <c r="C79" s="3">
        <v>-6913211</v>
      </c>
      <c r="D79" s="3">
        <v>12888590</v>
      </c>
      <c r="E79" s="3">
        <v>405021967</v>
      </c>
      <c r="F79" s="3">
        <v>19524634</v>
      </c>
      <c r="G79" s="3">
        <v>19524634</v>
      </c>
      <c r="H79" s="3">
        <v>80638415</v>
      </c>
      <c r="I79" s="3">
        <v>22795623</v>
      </c>
      <c r="J79" s="3">
        <v>29622977</v>
      </c>
      <c r="K79" s="3">
        <v>19140209</v>
      </c>
    </row>
    <row r="80" spans="1:11" ht="12.75" hidden="1">
      <c r="A80" s="1" t="s">
        <v>69</v>
      </c>
      <c r="B80" s="3">
        <v>64126301</v>
      </c>
      <c r="C80" s="3">
        <v>-19151132</v>
      </c>
      <c r="D80" s="3">
        <v>22423279</v>
      </c>
      <c r="E80" s="3">
        <v>40280699</v>
      </c>
      <c r="F80" s="3">
        <v>70904732</v>
      </c>
      <c r="G80" s="3">
        <v>70904732</v>
      </c>
      <c r="H80" s="3">
        <v>136580495</v>
      </c>
      <c r="I80" s="3">
        <v>66975010</v>
      </c>
      <c r="J80" s="3">
        <v>51451846</v>
      </c>
      <c r="K80" s="3">
        <v>98396523</v>
      </c>
    </row>
    <row r="81" spans="1:11" ht="12.75" hidden="1">
      <c r="A81" s="1" t="s">
        <v>70</v>
      </c>
      <c r="B81" s="3">
        <v>39343024</v>
      </c>
      <c r="C81" s="3">
        <v>4011496</v>
      </c>
      <c r="D81" s="3">
        <v>1075989</v>
      </c>
      <c r="E81" s="3">
        <v>461213</v>
      </c>
      <c r="F81" s="3">
        <v>22344617</v>
      </c>
      <c r="G81" s="3">
        <v>22344617</v>
      </c>
      <c r="H81" s="3">
        <v>24926624</v>
      </c>
      <c r="I81" s="3">
        <v>22461337</v>
      </c>
      <c r="J81" s="3">
        <v>22483490</v>
      </c>
      <c r="K81" s="3">
        <v>22506696</v>
      </c>
    </row>
    <row r="82" spans="1:11" ht="12.75" hidden="1">
      <c r="A82" s="1" t="s">
        <v>71</v>
      </c>
      <c r="B82" s="3">
        <v>0</v>
      </c>
      <c r="C82" s="3">
        <v>-3973</v>
      </c>
      <c r="D82" s="3">
        <v>-9971</v>
      </c>
      <c r="E82" s="3">
        <v>0</v>
      </c>
      <c r="F82" s="3">
        <v>-14853</v>
      </c>
      <c r="G82" s="3">
        <v>-14853</v>
      </c>
      <c r="H82" s="3">
        <v>-14853</v>
      </c>
      <c r="I82" s="3">
        <v>0</v>
      </c>
      <c r="J82" s="3">
        <v>0</v>
      </c>
      <c r="K82" s="3">
        <v>0</v>
      </c>
    </row>
    <row r="83" spans="1:11" ht="12.75" hidden="1">
      <c r="A83" s="1" t="s">
        <v>72</v>
      </c>
      <c r="B83" s="3">
        <v>266134125</v>
      </c>
      <c r="C83" s="3">
        <v>0</v>
      </c>
      <c r="D83" s="3">
        <v>0</v>
      </c>
      <c r="E83" s="3">
        <v>293477740</v>
      </c>
      <c r="F83" s="3">
        <v>297736689</v>
      </c>
      <c r="G83" s="3">
        <v>297736689</v>
      </c>
      <c r="H83" s="3">
        <v>0</v>
      </c>
      <c r="I83" s="3">
        <v>312638200</v>
      </c>
      <c r="J83" s="3">
        <v>327597538</v>
      </c>
      <c r="K83" s="3">
        <v>339695093</v>
      </c>
    </row>
    <row r="84" spans="1:11" ht="12.75" hidden="1">
      <c r="A84" s="1" t="s">
        <v>73</v>
      </c>
      <c r="B84" s="3">
        <v>0</v>
      </c>
      <c r="C84" s="3">
        <v>0</v>
      </c>
      <c r="D84" s="3">
        <v>124900</v>
      </c>
      <c r="E84" s="3">
        <v>9823037</v>
      </c>
      <c r="F84" s="3">
        <v>9823037</v>
      </c>
      <c r="G84" s="3">
        <v>9823037</v>
      </c>
      <c r="H84" s="3">
        <v>0</v>
      </c>
      <c r="I84" s="3">
        <v>10265073</v>
      </c>
      <c r="J84" s="3">
        <v>10737267</v>
      </c>
      <c r="K84" s="3">
        <v>11231182</v>
      </c>
    </row>
    <row r="85" spans="1:11" ht="12.75" hidden="1">
      <c r="A85" s="1" t="s">
        <v>74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Elsabe Rossouw</dc:creator>
  <cp:keywords/>
  <dc:description/>
  <cp:lastModifiedBy>Elsabe Rossouw</cp:lastModifiedBy>
  <dcterms:created xsi:type="dcterms:W3CDTF">2020-11-02T10:46:24Z</dcterms:created>
  <dcterms:modified xsi:type="dcterms:W3CDTF">2020-11-02T10:46:56Z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7177</vt:i4>
  </property>
  <property fmtid="{D5CDD505-2E9C-101B-9397-08002B2CF9AE}" pid="3" name="Personal Use">
    <vt:lpwstr>1</vt:lpwstr>
  </property>
</Properties>
</file>